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оя флэшка\НАБЛЮДАТЕЛЬНЫЙ И СОБРАНИЯ\по акционированию\отчеты\2022\4 квартал\ОАО АП Барановичи\"/>
    </mc:Choice>
  </mc:AlternateContent>
  <bookViews>
    <workbookView xWindow="0" yWindow="0" windowWidth="23040" windowHeight="9408"/>
  </bookViews>
  <sheets>
    <sheet name="прил 2" sheetId="1" r:id="rId1"/>
  </sheets>
  <externalReferences>
    <externalReference r:id="rId2"/>
  </externalReferences>
  <definedNames>
    <definedName name="_xlnm.Print_Area" localSheetId="0">'прил 2'!$C$3:$S$66</definedName>
    <definedName name="п1чистВсеДанные">'[1]прил 1'!$I$24:$R$25,'[1]прил 1'!$I$28:$R$35,'[1]прил 1'!$I$40:$R$52,'[1]прил 1'!$I$61:$R$68,'[1]прил 1'!$I$71:$R$76,'[1]прил 1'!$I$79:$R$80,'[1]прил 1'!$I$83:$R$94</definedName>
    <definedName name="п1чистВсеТекст">'[1]прил 1'!$F$8:$R$14,'[1]прил 1'!$N$16:$R$18</definedName>
    <definedName name="п1чистТек">'[1]прил 1'!$I$24,'[1]прил 1'!$I$24:$M$25,'[1]прил 1'!$I$28:$M$35,'[1]прил 1'!$I$40:$M$52,'[1]прил 1'!$I$61:$M$68,'[1]прил 1'!$I$71:$M$76,'[1]прил 1'!$I$79:$M$80,'[1]прил 1'!$I$83:$M$94</definedName>
    <definedName name="п2">'прил 2'!$C$3</definedName>
    <definedName name="п2чистВсеДанные">'прил 2'!$J$19:$S$20,'прил 2'!$J$22:$S$23,'прил 2'!$J$25:$S$26,'прил 2'!$J$30:$S$33,'прил 2'!$J$36:$S$37,'прил 2'!$J$40:$S$41,'прил 2'!$J$44:$S$46,'прил 2'!$J$49:$S$53,'прил 2'!$J$55:$S$56,'прил 2'!$J$58:$S$59</definedName>
    <definedName name="п2чистТек">'прил 2'!$J$19:$N$20,'прил 2'!$J$22:$N$23,'прил 2'!$J$25:$N$26,'прил 2'!$J$30:$N$33,'прил 2'!$J$36:$N$37,'прил 2'!$J$40:$N$41,'прил 2'!$J$44:$N$46,'прил 2'!$J$49:$N$53,'прил 2'!$J$55:$N$56,'прил 2'!$J$58:$N$59</definedName>
    <definedName name="п3чистВсеДанные">'[1]прил 3'!$E$17:$R$19,'[1]прил 3'!$E$24:$R$32,'[1]прил 3'!$E$35:$R$46,'[1]прил 3'!$E$48:$R$50,'[1]прил 3'!$E$55:$R$63,'[1]прил 3'!$E$66:$R$77</definedName>
    <definedName name="п3чистТек">'[1]прил 3'!$E$55:$R$63,'[1]прил 3'!$E$66:$R$77</definedName>
    <definedName name="п4чистВсеДанные">'[1]прил 4'!$J$23:$S$26,'[1]прил 4'!$J$29:$S$32,'[1]прил 4'!$J$37:$S$41,'[1]прил 4'!$J$44:$S$47,'[1]прил 4'!$J$52:$S$55,'[1]прил 4'!$J$58:$S$62,'[1]прил 4'!$O$65:$S$65,'[1]прил 4'!$J$67:$S$67</definedName>
    <definedName name="п4чистТек">'[1]прил 4'!$J$23:$N$26,'[1]прил 4'!$J$29:$N$32,'[1]прил 4'!$J$37:$N$41,'[1]прил 4'!$J$44:$N$47,'[1]прил 4'!$J$52:$N$55,'[1]прил 4'!$J$58:$N$62,'[1]прил 4'!$J$67</definedName>
    <definedName name="п5чистВсеДанные">'[1]прил 5'!$J$20:$S$20,'[1]прил 5'!$J$23:$S$27,'[1]прил 5'!$J$32:$S$34,'[1]прил 5'!$J$37:$S$43</definedName>
    <definedName name="п5чистТек">'[1]прил 5'!$J$20,'[1]прил 5'!$J$23:$N$27,'[1]прил 5'!$J$32:$N$34,'[1]прил 5'!$J$37:$N$43</definedName>
    <definedName name="Приложение">[1]Приложение!$A$1:$D$77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  <c r="X54" i="1"/>
  <c r="O42" i="1"/>
  <c r="J42" i="1"/>
  <c r="O38" i="1"/>
  <c r="J38" i="1"/>
  <c r="O34" i="1"/>
  <c r="J34" i="1"/>
  <c r="O28" i="1"/>
  <c r="O47" i="1" s="1"/>
  <c r="J28" i="1"/>
  <c r="J47" i="1" s="1"/>
  <c r="O27" i="1"/>
  <c r="O48" i="1" s="1"/>
  <c r="O54" i="1" s="1"/>
  <c r="O57" i="1" s="1"/>
  <c r="O24" i="1"/>
  <c r="J23" i="1"/>
  <c r="O21" i="1"/>
  <c r="J20" i="1"/>
  <c r="J21" i="1" s="1"/>
  <c r="J24" i="1" s="1"/>
  <c r="J27" i="1" s="1"/>
  <c r="J48" i="1" s="1"/>
  <c r="J54" i="1" s="1"/>
  <c r="J57" i="1" s="1"/>
  <c r="N16" i="1"/>
  <c r="J17" i="1"/>
  <c r="W54" i="1"/>
  <c r="K16" i="1"/>
  <c r="P16" i="1" l="1"/>
  <c r="S16" i="1"/>
</calcChain>
</file>

<file path=xl/comments1.xml><?xml version="1.0" encoding="utf-8"?>
<comments xmlns="http://schemas.openxmlformats.org/spreadsheetml/2006/main">
  <authors>
    <author xml:space="preserve">bondar </author>
  </authors>
  <commentList>
    <comment ref="J18" authorId="0" shapeId="0">
      <text>
        <r>
          <rPr>
            <sz val="11"/>
            <color indexed="81"/>
            <rFont val="Times New Roman"/>
            <family val="1"/>
            <charset val="204"/>
          </rPr>
          <t>В графе 3 «За ________ 20__ г.» показываются данные за отчетный период, в графе 4 «За ________ 20__ г.» - данные за период предыдущего года, аналогичный отчетному периоду.</t>
        </r>
      </text>
    </comment>
    <comment ref="V19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«Выручка от реализации продукции, товаров, работ, услуг» (строка 010) показывается выручка от реализации продукции, товаров, работ, услуг, учитываемая по кредиту счета 90 «Доходы и расходы по текущей деятельности» (субсчет 90-1 «Выручка от реализации продукции, товаров, работ, услуг»), за вычетом относящихся к этой выручке премий, бонусов, предоставленных покупателю (заказчику) к цене (стоимости), указанной в договоре, а также учитываемых по дебету счета 90 «Доходы и расходы по текущей деятельности» (субсчета 90-2 «Налог на добавленную стоимость, исчисляемый из выручки от реализации продукции, товаров, работ, услуг», 90-3 «Прочие налоги и сборы, исчисляемые из выручки от реализации продукции, товаров, работ, услуг») налогов и сборов, исчисляемых из выручки от реализации продукции, товаров, работ, услуг, показанной по статье «Выручка от реализации продукции, товаров, работ, услуг» (строка 010).</t>
        </r>
      </text>
    </comment>
    <comment ref="V20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«Себестоимость реализованной продукции, товаров, работ, услуг» (строка 020) показывается учитываемая по дебету счета 90 «Доходы и расходы по текущей деятельности» (субсчет 90-4 «Себестоимость реализованной продукции, товаров, работ, услуг») себестоимость реализованной продукции, товаров, работ, услуг, выручка от реализации которых показана по статье «Выручка от реализации продукции, товаров, работ, услуг» (строка 010).</t>
        </r>
      </text>
    </comment>
    <comment ref="V22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«Управленческие расходы» (строка 040) показываются управленческие расходы, учитываемые по дебету счета 90 «Доходы и расходы по текущей деятельности» (субсчет 90-5 «Управленческие расходы»).</t>
        </r>
      </text>
    </comment>
    <comment ref="V23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«Расходы на реализацию» (строка 050) показываются расходы на реализацию, учитываемые по дебету счета 90 «Доходы и расходы по текущей деятельности» (субсчет 90-6 «Расходы на реализацию»).</t>
        </r>
      </text>
    </comment>
    <comment ref="V25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«Прочие доходы по текущей деятельности» (строка 070) показываются прочие доходы по текущей деятельности, учитываемые по кредиту счета 90 «Доходы и расходы по текущей деятельности» (субсчет 90-7 «Прочие доходы по текущей деятельности»), за вычетом учитываемых по дебету счета 90 «Доходы и расходы по текущей деятельности» (субсчета 90-8 «Налог на добавленную стоимость, исчисляемый от прочих доходов по текущей деятельности», 90-9 «Прочие налоги и сборы, исчисляемые от прочих доходов по текущей деятельности») налогов и сборов, исчисляемых от прочих доходов по текущей деятельности, показанных по статье «Прочие доходы по текущей деятельности» (строка 070).</t>
        </r>
      </text>
    </comment>
    <comment ref="V26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«Прочие расходы по текущей деятельности» (строка 080) показываются прочие расходы по текущей деятельности, учитываемые по дебету счета 90 «Доходы и расходы по текущей деятельности» (субсчет 90-10 «Прочие расходы по текущей деятельности»).</t>
        </r>
      </text>
    </comment>
    <comment ref="V28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«Доходы по инвестиционной деятельности» (строка 100) показываются доходы по инвестиционной деятельности, учитываемые по кредиту счета 91 «Прочие доходы и расходы» (субсчет 91-1 «Прочие доходы»), за вычетом учитываемых по дебету счета 91 «Прочие доходы и расходы» (субсчета 91-2 «Налог на добавленную стоимость», 91-3 «Прочие налоги и сборы, исчисляемые от прочих доходов») налогов и сборов, исчисляемых от доходов по инвестиционной деятельности, показанных по статье «Доходы по инвестиционной деятельности» (строка 100).</t>
        </r>
      </text>
    </comment>
    <comment ref="V34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«Расходы по инвестиционной деятельности» (строка 110) показываются расходы по инвестиционной деятельности, учитываемые по дебету счета 91 «Прочие доходы и расходы» (субсчет 91-4 «Прочие расходы»).</t>
        </r>
      </text>
    </comment>
    <comment ref="V38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«Доходы по финансовой деятельности» (строка 120) показываются доходы по финансовой деятельности, учитываемые по кредиту счета 91 «Прочие доходы и расходы» (субсчет 91-1 «Прочие доходы»), за вычетом учитываемых по дебету счета 91 «Прочие доходы и расходы» (субсчета 91-2 «Налог на добавленную стоимость», 91-3 «Прочие налоги и сборы, исчисляемые от прочих доходов») сумм налогов и сборов, исчисляемых от доходов по финансовой деятельности, показанных по статье «Доходы по финансовой деятельности» (строка 120).</t>
        </r>
      </text>
    </comment>
    <comment ref="V42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«Расходы по финансовой деятельности» (строка 130) показываются расходы по финансовой деятельности, учитываемые по дебету счета 91 «Прочие доходы и расходы» (субсчет 91-4 «Прочие расходы»).</t>
        </r>
      </text>
    </comment>
    <comment ref="V49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«Налог на прибыль» (строка 160) показывается сумма налога на прибыль, исчисляемого из прибыли (дохода) организации за отчетный период в соответствии с законодательством, отражаемая в бухгалтерском учете по дебету счета 99 «Прибыли и убытки» и кредиту счета 68 «Расчеты по налогам и сборам».</t>
        </r>
      </text>
    </comment>
    <comment ref="V50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«Изменение отложенных налоговых активов» (строка 170) показывается сумма изменения отложенных налоговых активов за отчетный период, определяемая как разница между оборотами по дебету и кредиту счета 09 «Отложенные налоговые активы» за отчетный период.</t>
        </r>
      </text>
    </comment>
    <comment ref="V51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«Изменение отложенных налоговых обязательств» (строка 180) показывается сумма изменения отложенных налоговых обязательств за отчетный период, определяемая как разница между оборотами по дебету и кредиту счета 65 «Отложенные налоговые обязательства» за отчетный период.</t>
        </r>
      </text>
    </comment>
    <comment ref="V52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«Прочие налоги и сборы, исчисляемые из прибыли (дохода)» (строка 190) показывается сумма налогов (кроме налога на прибыль) и сборов, исчисляемых из прибыли (дохода) организации за отчетный период в соответствии с законодательством, отражаемая в бухгалтерском учете по дебету счета 99 «Прибыли и убытки» и кредиту счета 68 «Расчеты по налогам и сборам».</t>
        </r>
      </text>
    </comment>
    <comment ref="V53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«Прочие платежи, исчисляемые из прибыли (дохода)» (строка 200) показывается сумма платежей, исчисляемых из прибыли (дохода) (кроме налогов и сборов, исчисляемых из прибыли (дохода) организации за отчетный период в соответствии с законодательством, отражаемая в бухгалтерском учете по дебету счета 99 «Прибыли и убытки» и кредиту счета 68 «Расчеты по налогам и сборам» и других счетов.</t>
        </r>
      </text>
    </comment>
    <comment ref="X54" authorId="0" shapeId="0">
      <text>
        <r>
          <rPr>
            <sz val="12"/>
            <color indexed="81"/>
            <rFont val="Times New Roman"/>
            <family val="1"/>
            <charset val="204"/>
          </rPr>
          <t>стр.470 гр.3 ББ</t>
        </r>
      </text>
    </comment>
    <comment ref="V55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«Результат от переоценки долгосрочных активов, не включаемый в чистую прибыль (убыток)» (строка 220) показывается сумма изменения стоимости основных средств, нематериальных активов и других долгосрочных активов за отчетный период в результате переоценки в соответствии с законодательством, учитываемого на счете 83 «Добавочный капитал».</t>
        </r>
      </text>
    </comment>
    <comment ref="V56" authorId="0" shapeId="0">
      <text>
        <r>
          <rPr>
            <sz val="10.5"/>
            <color indexed="81"/>
            <rFont val="Times New Roman"/>
            <family val="1"/>
            <charset val="204"/>
          </rPr>
          <t xml:space="preserve">По статье «Результат от прочих операций, не включаемый в чистую прибыль (убыток)» (строка 230) показывается результат от операций, не включаемый в чистую прибыль (убыток) за отчетный период, за исключением результата от переоценки долгосрочных активов, показанного по статье «Результат от переоценки долгосрочных активов, не включаемый в чистую прибыль (убыток)» (строка 220).
</t>
        </r>
      </text>
    </comment>
    <comment ref="V58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«Базовая прибыль (убыток) на акцию» (строка 250) показывается сумма базовой прибыли (убытка) на акцию.</t>
        </r>
      </text>
    </comment>
    <comment ref="V59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«Разводненная прибыль (убыток) на акцию» (строка 260) показывается сумма разводненной прибыли (убытка) на акцию.</t>
        </r>
      </text>
    </comment>
  </commentList>
</comments>
</file>

<file path=xl/sharedStrings.xml><?xml version="1.0" encoding="utf-8"?>
<sst xmlns="http://schemas.openxmlformats.org/spreadsheetml/2006/main" count="104" uniqueCount="91">
  <si>
    <t>Приложение 2
к Национальному стандарту бухгалтерского учета и отчетности «Индивидуальная бухгалтерская отчетность» 
12.12.2016 № 104</t>
  </si>
  <si>
    <t>Форма</t>
  </si>
  <si>
    <t>ОТЧЕТ
о прибылях и убытках</t>
  </si>
  <si>
    <t>за</t>
  </si>
  <si>
    <t>-</t>
  </si>
  <si>
    <t>Организация</t>
  </si>
  <si>
    <t>Учетный номер плательщика</t>
  </si>
  <si>
    <t>Вид экономической деятельности</t>
  </si>
  <si>
    <t>Организационно-правовая форма</t>
  </si>
  <si>
    <t>Орган управления</t>
  </si>
  <si>
    <t>Единица измерения</t>
  </si>
  <si>
    <t>Адрес</t>
  </si>
  <si>
    <t>Наименование показателей</t>
  </si>
  <si>
    <t>Код строки</t>
  </si>
  <si>
    <t>За</t>
  </si>
  <si>
    <t>Выручка от реализации продукции, товаров, работ, услуг</t>
  </si>
  <si>
    <t>010</t>
  </si>
  <si>
    <t>90 (90-1, 90-2, 90-3)</t>
  </si>
  <si>
    <t>Себестоимость реализованной продукции, товаров, 
работ, услуг</t>
  </si>
  <si>
    <t>020</t>
  </si>
  <si>
    <t>90 (90-4)</t>
  </si>
  <si>
    <t>Валовая прибыль</t>
  </si>
  <si>
    <t>030</t>
  </si>
  <si>
    <t>Управленческие расходы</t>
  </si>
  <si>
    <t>040</t>
  </si>
  <si>
    <t>90 (90-5)</t>
  </si>
  <si>
    <t>Расходы на реализацию</t>
  </si>
  <si>
    <t>050</t>
  </si>
  <si>
    <t>90 (90-6)</t>
  </si>
  <si>
    <t>Прибыль (убыток) от реализации продукции, товаров, работ, услуг</t>
  </si>
  <si>
    <t>060</t>
  </si>
  <si>
    <t>Прочие доходы по текущей деятельности</t>
  </si>
  <si>
    <t>070</t>
  </si>
  <si>
    <t>90 (90-7, 90-8, 90-9)</t>
  </si>
  <si>
    <t>Прочие расходы по текущей деятельности</t>
  </si>
  <si>
    <t>080</t>
  </si>
  <si>
    <t>90 (90-10)</t>
  </si>
  <si>
    <t xml:space="preserve">Прибыль (убыток) от текущей деятельности </t>
  </si>
  <si>
    <t>090</t>
  </si>
  <si>
    <t>Доходы по инвестиционной деятельности</t>
  </si>
  <si>
    <t>91 (91-1, 91-2, 91-3)</t>
  </si>
  <si>
    <t xml:space="preserve">        в том числе:</t>
  </si>
  <si>
    <t xml:space="preserve">    доходы от выбытия основных средств, нематериальных 
    активов и других долгосрочных активов</t>
  </si>
  <si>
    <t xml:space="preserve">    доходы от участия в уставных капиталах других 
    организаций</t>
  </si>
  <si>
    <t xml:space="preserve">    проценты к получению</t>
  </si>
  <si>
    <t xml:space="preserve">    прочие доходы по инвестиционной деятельности</t>
  </si>
  <si>
    <t>Расходы по инвестиционной деятельности</t>
  </si>
  <si>
    <t>91 (91-4)</t>
  </si>
  <si>
    <t xml:space="preserve">    расходы от выбытия основных средств, нематериальных
    активов и других долгосрочных активов</t>
  </si>
  <si>
    <t xml:space="preserve">    прочие расходы по инвестиционной деятельности</t>
  </si>
  <si>
    <t>Доходы по финансовой деятельности</t>
  </si>
  <si>
    <t xml:space="preserve">    курсовые разницы от пересчета активов и обязательств</t>
  </si>
  <si>
    <t xml:space="preserve">    прочие доходы по финансовой деятельности</t>
  </si>
  <si>
    <t>Расходы по финансовой деятельности</t>
  </si>
  <si>
    <t xml:space="preserve">    проценты к уплате</t>
  </si>
  <si>
    <t xml:space="preserve">    прочие расходы по финансовой деятельности</t>
  </si>
  <si>
    <t>Прибыль (убыток) от инвестиционной и финансовой деятельности</t>
  </si>
  <si>
    <t>Прибыль (убыток) до налогообложения</t>
  </si>
  <si>
    <t xml:space="preserve">Налог на прибыль </t>
  </si>
  <si>
    <t>99, 68</t>
  </si>
  <si>
    <t>Изменение отложенных налоговых активов</t>
  </si>
  <si>
    <t>09</t>
  </si>
  <si>
    <t>Изменение отложенных налоговых обязательств</t>
  </si>
  <si>
    <t>65</t>
  </si>
  <si>
    <t>Прочие налоги и сборы, исчисляемые из прибыли (дохода)</t>
  </si>
  <si>
    <t>Прочие платежи, исчисляемые из прибыли (дохода)</t>
  </si>
  <si>
    <t>Чистая прибыль (убыток)</t>
  </si>
  <si>
    <t>Результат от переоценки долгосрочных активов, 
не включаемый в чистую прибыль (убыток)</t>
  </si>
  <si>
    <t>83</t>
  </si>
  <si>
    <t>Результат от прочих операций, не включаемый 
в чистую прибыль (убыток)</t>
  </si>
  <si>
    <t>Совокупная прибыль (убыток)</t>
  </si>
  <si>
    <t>Базовая прибыль (убыток) на акцию</t>
  </si>
  <si>
    <t>Разводненная прибыль (убыток) на акцию</t>
  </si>
  <si>
    <t>Руководитель</t>
  </si>
  <si>
    <t>Шестак И.М.</t>
  </si>
  <si>
    <t>           </t>
  </si>
  <si>
    <t>(подпись)</t>
  </si>
  <si>
    <t>(инициалы, фамилия)</t>
  </si>
  <si>
    <t>Главный бухгалтер</t>
  </si>
  <si>
    <t>январь</t>
  </si>
  <si>
    <t>декабрь</t>
  </si>
  <si>
    <t>2022 г.</t>
  </si>
  <si>
    <t>Открытое акционерное общество "Автобусный парк г.Барановичи"</t>
  </si>
  <si>
    <t>Пассажирские перевозки</t>
  </si>
  <si>
    <t>Открытое акционерное общество</t>
  </si>
  <si>
    <t>Брестский областной исполнительный комитет</t>
  </si>
  <si>
    <t>тыс.рублей</t>
  </si>
  <si>
    <t>225417 Брестский обл., г.Барановичи, ул.Тельмана, 102-2</t>
  </si>
  <si>
    <t>2021 г.</t>
  </si>
  <si>
    <t>Осовец С.И.</t>
  </si>
  <si>
    <t>10 февраля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</si>
</sst>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"/>
    <numFmt numFmtId="165" formatCode="[$-F800]dddd\,\ mmmm\ dd\,\ yyyy"/>
    <numFmt numFmtId="166" formatCode="[$-FC19]\ yyyy\ &quot;г.&quot;"/>
    <numFmt numFmtId="167" formatCode="_-* #,##0.00&quot;р.&quot;_-;\-* #,##0.00&quot;р.&quot;_-;_-* &quot;-&quot;??&quot;р.&quot;_-;_-@_-"/>
    <numFmt numFmtId="168" formatCode="_(#,##0_);\(#,##0\);_(* &quot;-&quot;??_);_(@_)"/>
    <numFmt numFmtId="169" formatCode="\(#,##0\);\(#,##0\);_(* &quot;-&quot;??_);_(@_)"/>
  </numFmts>
  <fonts count="13" x14ac:knownFonts="1">
    <font>
      <sz val="11"/>
      <name val="Times New Roman"/>
      <charset val="204"/>
    </font>
    <font>
      <sz val="11"/>
      <name val="Times New Roman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color indexed="10"/>
      <name val="Times New Roman"/>
      <family val="1"/>
      <charset val="204"/>
    </font>
    <font>
      <sz val="10.5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1"/>
      <name val="Times New Roman"/>
      <family val="1"/>
      <charset val="204"/>
    </font>
    <font>
      <sz val="10.5"/>
      <color indexed="81"/>
      <name val="Times New Roman"/>
      <family val="1"/>
      <charset val="204"/>
    </font>
    <font>
      <sz val="12"/>
      <color indexed="8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1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horizontal="right" wrapText="1"/>
    </xf>
    <xf numFmtId="0" fontId="4" fillId="3" borderId="0" xfId="0" applyFont="1" applyFill="1" applyAlignment="1">
      <alignment horizontal="center" wrapText="1"/>
    </xf>
    <xf numFmtId="0" fontId="5" fillId="3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164" fontId="3" fillId="3" borderId="1" xfId="0" applyNumberFormat="1" applyFont="1" applyFill="1" applyBorder="1" applyAlignment="1">
      <alignment horizontal="right" wrapText="1"/>
    </xf>
    <xf numFmtId="165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left" wrapText="1"/>
    </xf>
    <xf numFmtId="166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5" fillId="2" borderId="0" xfId="0" applyFont="1" applyFill="1"/>
    <xf numFmtId="0" fontId="3" fillId="3" borderId="1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4" borderId="5" xfId="1" applyNumberFormat="1" applyFont="1" applyFill="1" applyBorder="1" applyAlignment="1">
      <alignment horizontal="center" vertical="center" wrapText="1"/>
    </xf>
    <xf numFmtId="0" fontId="3" fillId="4" borderId="6" xfId="1" applyNumberFormat="1" applyFont="1" applyFill="1" applyBorder="1" applyAlignment="1">
      <alignment horizontal="center" vertical="center" wrapText="1"/>
    </xf>
    <xf numFmtId="0" fontId="3" fillId="4" borderId="7" xfId="1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0" fontId="3" fillId="4" borderId="9" xfId="1" applyNumberFormat="1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 vertical="center" wrapText="1"/>
    </xf>
    <xf numFmtId="0" fontId="3" fillId="4" borderId="10" xfId="1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6" fillId="4" borderId="9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6" fontId="6" fillId="4" borderId="10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49" fontId="3" fillId="3" borderId="11" xfId="0" applyNumberFormat="1" applyFont="1" applyFill="1" applyBorder="1" applyAlignment="1">
      <alignment horizontal="center" wrapText="1"/>
    </xf>
    <xf numFmtId="168" fontId="3" fillId="5" borderId="9" xfId="0" applyNumberFormat="1" applyFont="1" applyFill="1" applyBorder="1" applyAlignment="1">
      <alignment horizontal="right" wrapText="1"/>
    </xf>
    <xf numFmtId="168" fontId="3" fillId="5" borderId="1" xfId="0" applyNumberFormat="1" applyFont="1" applyFill="1" applyBorder="1" applyAlignment="1">
      <alignment horizontal="right" wrapText="1"/>
    </xf>
    <xf numFmtId="168" fontId="3" fillId="5" borderId="10" xfId="0" applyNumberFormat="1" applyFont="1" applyFill="1" applyBorder="1" applyAlignment="1">
      <alignment horizontal="right" wrapText="1"/>
    </xf>
    <xf numFmtId="49" fontId="7" fillId="2" borderId="13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 wrapText="1"/>
    </xf>
    <xf numFmtId="169" fontId="3" fillId="5" borderId="2" xfId="0" applyNumberFormat="1" applyFont="1" applyFill="1" applyBorder="1" applyAlignment="1">
      <alignment horizontal="right" wrapText="1"/>
    </xf>
    <xf numFmtId="169" fontId="3" fillId="5" borderId="3" xfId="0" applyNumberFormat="1" applyFont="1" applyFill="1" applyBorder="1" applyAlignment="1">
      <alignment horizontal="right" wrapText="1"/>
    </xf>
    <xf numFmtId="169" fontId="3" fillId="5" borderId="4" xfId="0" applyNumberFormat="1" applyFont="1" applyFill="1" applyBorder="1" applyAlignment="1">
      <alignment horizontal="right" wrapText="1"/>
    </xf>
    <xf numFmtId="168" fontId="3" fillId="3" borderId="2" xfId="0" applyNumberFormat="1" applyFont="1" applyFill="1" applyBorder="1" applyAlignment="1">
      <alignment horizontal="right" wrapText="1"/>
    </xf>
    <xf numFmtId="168" fontId="3" fillId="3" borderId="3" xfId="0" applyNumberFormat="1" applyFont="1" applyFill="1" applyBorder="1" applyAlignment="1">
      <alignment horizontal="right" wrapText="1"/>
    </xf>
    <xf numFmtId="168" fontId="3" fillId="3" borderId="4" xfId="0" applyNumberFormat="1" applyFont="1" applyFill="1" applyBorder="1" applyAlignment="1">
      <alignment horizontal="right" wrapText="1"/>
    </xf>
    <xf numFmtId="169" fontId="3" fillId="6" borderId="2" xfId="0" applyNumberFormat="1" applyFont="1" applyFill="1" applyBorder="1" applyAlignment="1">
      <alignment horizontal="right" wrapText="1"/>
    </xf>
    <xf numFmtId="169" fontId="3" fillId="6" borderId="3" xfId="0" applyNumberFormat="1" applyFont="1" applyFill="1" applyBorder="1" applyAlignment="1">
      <alignment horizontal="right" wrapText="1"/>
    </xf>
    <xf numFmtId="169" fontId="3" fillId="6" borderId="4" xfId="0" applyNumberFormat="1" applyFont="1" applyFill="1" applyBorder="1" applyAlignment="1">
      <alignment horizontal="right" wrapText="1"/>
    </xf>
    <xf numFmtId="168" fontId="3" fillId="5" borderId="2" xfId="0" applyNumberFormat="1" applyFont="1" applyFill="1" applyBorder="1" applyAlignment="1">
      <alignment horizontal="right" wrapText="1"/>
    </xf>
    <xf numFmtId="168" fontId="3" fillId="5" borderId="3" xfId="0" applyNumberFormat="1" applyFont="1" applyFill="1" applyBorder="1" applyAlignment="1">
      <alignment horizontal="right" wrapText="1"/>
    </xf>
    <xf numFmtId="168" fontId="3" fillId="5" borderId="4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center" wrapText="1"/>
    </xf>
    <xf numFmtId="168" fontId="3" fillId="3" borderId="5" xfId="0" applyNumberFormat="1" applyFont="1" applyFill="1" applyBorder="1" applyAlignment="1">
      <alignment horizontal="right" wrapText="1"/>
    </xf>
    <xf numFmtId="168" fontId="3" fillId="3" borderId="6" xfId="0" applyNumberFormat="1" applyFont="1" applyFill="1" applyBorder="1" applyAlignment="1">
      <alignment horizontal="right" wrapText="1"/>
    </xf>
    <xf numFmtId="168" fontId="3" fillId="3" borderId="7" xfId="0" applyNumberFormat="1" applyFont="1" applyFill="1" applyBorder="1" applyAlignment="1">
      <alignment horizontal="right" wrapText="1"/>
    </xf>
    <xf numFmtId="0" fontId="5" fillId="2" borderId="0" xfId="0" applyFont="1" applyFill="1" applyBorder="1"/>
    <xf numFmtId="0" fontId="3" fillId="3" borderId="11" xfId="0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wrapText="1"/>
    </xf>
    <xf numFmtId="169" fontId="3" fillId="3" borderId="5" xfId="0" applyNumberFormat="1" applyFont="1" applyFill="1" applyBorder="1" applyAlignment="1">
      <alignment horizontal="right" wrapText="1"/>
    </xf>
    <xf numFmtId="169" fontId="3" fillId="3" borderId="6" xfId="0" applyNumberFormat="1" applyFont="1" applyFill="1" applyBorder="1" applyAlignment="1">
      <alignment horizontal="right" wrapText="1"/>
    </xf>
    <xf numFmtId="169" fontId="3" fillId="3" borderId="7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169" fontId="3" fillId="5" borderId="9" xfId="0" applyNumberFormat="1" applyFont="1" applyFill="1" applyBorder="1" applyAlignment="1">
      <alignment horizontal="right" wrapText="1"/>
    </xf>
    <xf numFmtId="169" fontId="3" fillId="5" borderId="1" xfId="0" applyNumberFormat="1" applyFont="1" applyFill="1" applyBorder="1" applyAlignment="1">
      <alignment horizontal="right" wrapText="1"/>
    </xf>
    <xf numFmtId="169" fontId="3" fillId="5" borderId="10" xfId="0" applyNumberFormat="1" applyFont="1" applyFill="1" applyBorder="1" applyAlignment="1">
      <alignment horizontal="right" wrapText="1"/>
    </xf>
    <xf numFmtId="169" fontId="3" fillId="3" borderId="2" xfId="0" applyNumberFormat="1" applyFont="1" applyFill="1" applyBorder="1" applyAlignment="1">
      <alignment horizontal="right" wrapText="1"/>
    </xf>
    <xf numFmtId="169" fontId="3" fillId="3" borderId="3" xfId="0" applyNumberFormat="1" applyFont="1" applyFill="1" applyBorder="1" applyAlignment="1">
      <alignment horizontal="right" wrapText="1"/>
    </xf>
    <xf numFmtId="169" fontId="3" fillId="3" borderId="4" xfId="0" applyNumberFormat="1" applyFont="1" applyFill="1" applyBorder="1" applyAlignment="1">
      <alignment horizontal="right" wrapText="1"/>
    </xf>
    <xf numFmtId="168" fontId="3" fillId="3" borderId="9" xfId="0" applyNumberFormat="1" applyFont="1" applyFill="1" applyBorder="1" applyAlignment="1">
      <alignment horizontal="right" wrapText="1"/>
    </xf>
    <xf numFmtId="168" fontId="3" fillId="3" borderId="1" xfId="0" applyNumberFormat="1" applyFont="1" applyFill="1" applyBorder="1" applyAlignment="1">
      <alignment horizontal="right" wrapText="1"/>
    </xf>
    <xf numFmtId="168" fontId="3" fillId="3" borderId="10" xfId="0" applyNumberFormat="1" applyFont="1" applyFill="1" applyBorder="1" applyAlignment="1">
      <alignment horizontal="right" wrapText="1"/>
    </xf>
    <xf numFmtId="49" fontId="7" fillId="2" borderId="14" xfId="0" applyNumberFormat="1" applyFont="1" applyFill="1" applyBorder="1" applyAlignment="1">
      <alignment horizontal="center"/>
    </xf>
    <xf numFmtId="168" fontId="8" fillId="2" borderId="0" xfId="0" applyNumberFormat="1" applyFont="1" applyFill="1"/>
    <xf numFmtId="168" fontId="3" fillId="2" borderId="0" xfId="0" applyNumberFormat="1" applyFont="1" applyFill="1" applyBorder="1" applyAlignment="1">
      <alignment horizontal="left" wrapText="1"/>
    </xf>
    <xf numFmtId="168" fontId="3" fillId="2" borderId="0" xfId="0" applyNumberFormat="1" applyFont="1" applyFill="1" applyBorder="1" applyAlignment="1">
      <alignment horizontal="left" wrapText="1"/>
    </xf>
    <xf numFmtId="168" fontId="3" fillId="6" borderId="2" xfId="0" applyNumberFormat="1" applyFont="1" applyFill="1" applyBorder="1" applyAlignment="1">
      <alignment horizontal="right" wrapText="1"/>
    </xf>
    <xf numFmtId="168" fontId="3" fillId="6" borderId="3" xfId="0" applyNumberFormat="1" applyFont="1" applyFill="1" applyBorder="1" applyAlignment="1">
      <alignment horizontal="right" wrapText="1"/>
    </xf>
    <xf numFmtId="168" fontId="3" fillId="6" borderId="4" xfId="0" applyNumberFormat="1" applyFont="1" applyFill="1" applyBorder="1" applyAlignment="1">
      <alignment horizontal="right" wrapText="1"/>
    </xf>
    <xf numFmtId="0" fontId="0" fillId="3" borderId="0" xfId="0" applyFill="1"/>
    <xf numFmtId="0" fontId="0" fillId="2" borderId="0" xfId="0" applyFill="1"/>
    <xf numFmtId="0" fontId="3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9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vertical="top" wrapText="1"/>
    </xf>
    <xf numFmtId="165" fontId="1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165" fontId="0" fillId="3" borderId="1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1">
    <dxf>
      <font>
        <b/>
        <i val="0"/>
        <condense val="0"/>
        <extend val="0"/>
        <color indexed="10"/>
      </font>
      <fill>
        <patternFill patternType="solid"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103;%20&#1092;&#1083;&#1101;&#1096;&#1082;&#1072;/&#1053;&#1040;&#1041;&#1051;&#1070;&#1044;&#1040;&#1058;&#1045;&#1051;&#1068;&#1053;&#1067;&#1049;%20&#1048;%20&#1057;&#1054;&#1041;&#1056;&#1040;&#1053;&#1048;&#1071;/&#1087;&#1086;%20&#1072;&#1082;&#1094;&#1080;&#1086;&#1085;&#1080;&#1088;&#1086;&#1074;&#1072;&#1085;&#1080;&#1102;/&#1086;&#1090;&#1095;&#1077;&#1090;&#1099;/2022/4%20&#1082;&#1074;&#1072;&#1088;&#1090;&#1072;&#1083;/&#1041;&#1072;&#1083;&#1072;&#1085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прил 1"/>
      <sheetName val="прил 2"/>
      <sheetName val="прил 3"/>
      <sheetName val="прил 4"/>
      <sheetName val="прил 5"/>
      <sheetName val="Чист.активы"/>
      <sheetName val="АнализФинСост-1"/>
      <sheetName val="Приложение"/>
      <sheetName val="АнализФинСост-2"/>
      <sheetName val="АнализСтрАкт"/>
      <sheetName val="АнализСтрПас"/>
    </sheetNames>
    <sheetDataSet>
      <sheetData sheetId="0"/>
      <sheetData sheetId="1">
        <row r="8">
          <cell r="F8" t="str">
            <v>Открытое акционерное общество "Автобусный парк г.Барановичи"</v>
          </cell>
        </row>
        <row r="9">
          <cell r="F9">
            <v>290237319</v>
          </cell>
        </row>
        <row r="10">
          <cell r="F10" t="str">
            <v>Пассажирские перевозки</v>
          </cell>
        </row>
        <row r="11">
          <cell r="F11" t="str">
            <v>Открытое акционерное общество</v>
          </cell>
        </row>
        <row r="12">
          <cell r="F12" t="str">
            <v>Брестский областной исполнительный комитет</v>
          </cell>
        </row>
        <row r="13">
          <cell r="F13" t="str">
            <v>тыс.рублей</v>
          </cell>
        </row>
        <row r="14">
          <cell r="F14" t="str">
            <v>225417 Брестская обл., г.Барановичи, ул.Тельмана 102-2</v>
          </cell>
        </row>
        <row r="24">
          <cell r="I24">
            <v>18657</v>
          </cell>
          <cell r="N24">
            <v>14422</v>
          </cell>
        </row>
        <row r="25">
          <cell r="I25">
            <v>5</v>
          </cell>
          <cell r="N25">
            <v>5</v>
          </cell>
        </row>
        <row r="28">
          <cell r="I28">
            <v>0</v>
          </cell>
          <cell r="N28">
            <v>0</v>
          </cell>
        </row>
        <row r="29">
          <cell r="I29">
            <v>0</v>
          </cell>
          <cell r="N29">
            <v>0</v>
          </cell>
        </row>
        <row r="30">
          <cell r="I30">
            <v>0</v>
          </cell>
          <cell r="N30">
            <v>0</v>
          </cell>
        </row>
        <row r="31">
          <cell r="I31">
            <v>68</v>
          </cell>
          <cell r="N31">
            <v>10</v>
          </cell>
        </row>
        <row r="32">
          <cell r="I32">
            <v>0</v>
          </cell>
          <cell r="N32">
            <v>0</v>
          </cell>
        </row>
        <row r="33">
          <cell r="I33">
            <v>0</v>
          </cell>
          <cell r="N33">
            <v>0</v>
          </cell>
        </row>
        <row r="34">
          <cell r="I34">
            <v>0</v>
          </cell>
          <cell r="N34">
            <v>0</v>
          </cell>
        </row>
        <row r="35">
          <cell r="I35">
            <v>20</v>
          </cell>
          <cell r="N35">
            <v>15</v>
          </cell>
        </row>
        <row r="40">
          <cell r="I40">
            <v>1643</v>
          </cell>
          <cell r="N40">
            <v>1072</v>
          </cell>
        </row>
        <row r="41">
          <cell r="I41">
            <v>0</v>
          </cell>
          <cell r="N41">
            <v>0</v>
          </cell>
        </row>
        <row r="42">
          <cell r="I42">
            <v>0</v>
          </cell>
          <cell r="N42">
            <v>0</v>
          </cell>
        </row>
        <row r="43">
          <cell r="I43">
            <v>64</v>
          </cell>
          <cell r="N43">
            <v>66</v>
          </cell>
        </row>
        <row r="44">
          <cell r="I44">
            <v>0</v>
          </cell>
          <cell r="N44">
            <v>0</v>
          </cell>
        </row>
        <row r="45">
          <cell r="I45">
            <v>0</v>
          </cell>
          <cell r="N45">
            <v>0</v>
          </cell>
        </row>
        <row r="46">
          <cell r="I46">
            <v>0</v>
          </cell>
          <cell r="N46">
            <v>165</v>
          </cell>
        </row>
        <row r="47">
          <cell r="I47">
            <v>92</v>
          </cell>
          <cell r="N47">
            <v>63</v>
          </cell>
        </row>
        <row r="48">
          <cell r="I48">
            <v>726</v>
          </cell>
          <cell r="N48">
            <v>1011</v>
          </cell>
        </row>
        <row r="49">
          <cell r="I49">
            <v>880</v>
          </cell>
          <cell r="N49">
            <v>646</v>
          </cell>
        </row>
        <row r="50">
          <cell r="I50">
            <v>0</v>
          </cell>
          <cell r="N50">
            <v>0</v>
          </cell>
        </row>
        <row r="51">
          <cell r="I51">
            <v>2309</v>
          </cell>
          <cell r="N51">
            <v>1554</v>
          </cell>
        </row>
        <row r="52">
          <cell r="I52">
            <v>18</v>
          </cell>
          <cell r="N52">
            <v>0</v>
          </cell>
        </row>
        <row r="61">
          <cell r="I61">
            <v>3240</v>
          </cell>
          <cell r="N61">
            <v>3240</v>
          </cell>
        </row>
        <row r="62">
          <cell r="I62">
            <v>0</v>
          </cell>
          <cell r="N62">
            <v>0</v>
          </cell>
        </row>
        <row r="63">
          <cell r="I63">
            <v>0</v>
          </cell>
          <cell r="N63">
            <v>0</v>
          </cell>
        </row>
        <row r="64">
          <cell r="I64">
            <v>92</v>
          </cell>
          <cell r="N64">
            <v>65</v>
          </cell>
        </row>
        <row r="65">
          <cell r="I65">
            <v>8705</v>
          </cell>
          <cell r="N65">
            <v>3079</v>
          </cell>
        </row>
        <row r="66">
          <cell r="I66">
            <v>3361</v>
          </cell>
          <cell r="N66">
            <v>2175</v>
          </cell>
        </row>
        <row r="67">
          <cell r="I67">
            <v>0</v>
          </cell>
          <cell r="N67">
            <v>0</v>
          </cell>
        </row>
        <row r="68">
          <cell r="I68">
            <v>0</v>
          </cell>
          <cell r="N68">
            <v>0</v>
          </cell>
        </row>
        <row r="71">
          <cell r="I71">
            <v>0</v>
          </cell>
          <cell r="N71">
            <v>185</v>
          </cell>
        </row>
        <row r="72">
          <cell r="I72">
            <v>2723</v>
          </cell>
          <cell r="N72">
            <v>4221</v>
          </cell>
        </row>
        <row r="73">
          <cell r="I73">
            <v>0</v>
          </cell>
          <cell r="N73">
            <v>0</v>
          </cell>
        </row>
        <row r="74">
          <cell r="I74">
            <v>2870</v>
          </cell>
          <cell r="N74">
            <v>2558</v>
          </cell>
        </row>
        <row r="75">
          <cell r="I75">
            <v>0</v>
          </cell>
          <cell r="N75">
            <v>0</v>
          </cell>
        </row>
        <row r="76">
          <cell r="I76">
            <v>0</v>
          </cell>
          <cell r="N76">
            <v>0</v>
          </cell>
        </row>
        <row r="79">
          <cell r="I79">
            <v>0</v>
          </cell>
          <cell r="N79">
            <v>0</v>
          </cell>
        </row>
        <row r="80">
          <cell r="I80">
            <v>179</v>
          </cell>
          <cell r="N80">
            <v>177</v>
          </cell>
        </row>
        <row r="83">
          <cell r="I83">
            <v>200</v>
          </cell>
          <cell r="N83">
            <v>554</v>
          </cell>
        </row>
        <row r="84">
          <cell r="I84">
            <v>115</v>
          </cell>
          <cell r="N84">
            <v>59</v>
          </cell>
        </row>
        <row r="85">
          <cell r="I85">
            <v>203</v>
          </cell>
          <cell r="N85">
            <v>83</v>
          </cell>
        </row>
        <row r="86">
          <cell r="I86">
            <v>235</v>
          </cell>
          <cell r="N86">
            <v>172</v>
          </cell>
        </row>
        <row r="87">
          <cell r="I87">
            <v>619</v>
          </cell>
          <cell r="N87">
            <v>384</v>
          </cell>
        </row>
        <row r="88">
          <cell r="I88">
            <v>1172</v>
          </cell>
          <cell r="N88">
            <v>1471</v>
          </cell>
        </row>
        <row r="89">
          <cell r="I89">
            <v>0</v>
          </cell>
          <cell r="N89">
            <v>0</v>
          </cell>
        </row>
        <row r="90">
          <cell r="I90">
            <v>128</v>
          </cell>
          <cell r="N90">
            <v>124</v>
          </cell>
        </row>
        <row r="91">
          <cell r="I91">
            <v>0</v>
          </cell>
          <cell r="N91">
            <v>0</v>
          </cell>
        </row>
        <row r="92">
          <cell r="I92">
            <v>640</v>
          </cell>
          <cell r="N92">
            <v>482</v>
          </cell>
        </row>
        <row r="93">
          <cell r="I93">
            <v>0</v>
          </cell>
          <cell r="N93">
            <v>0</v>
          </cell>
        </row>
        <row r="94">
          <cell r="I94">
            <v>0</v>
          </cell>
          <cell r="N94">
            <v>0</v>
          </cell>
        </row>
      </sheetData>
      <sheetData sheetId="2"/>
      <sheetData sheetId="3">
        <row r="17">
          <cell r="E17">
            <v>3240</v>
          </cell>
          <cell r="G17">
            <v>0</v>
          </cell>
          <cell r="I17">
            <v>0</v>
          </cell>
          <cell r="K17">
            <v>63</v>
          </cell>
          <cell r="M17">
            <v>3415</v>
          </cell>
          <cell r="O17">
            <v>1338</v>
          </cell>
          <cell r="Q17">
            <v>0</v>
          </cell>
        </row>
        <row r="18">
          <cell r="E18">
            <v>0</v>
          </cell>
          <cell r="G18">
            <v>0</v>
          </cell>
          <cell r="I18">
            <v>0</v>
          </cell>
          <cell r="K18">
            <v>0</v>
          </cell>
          <cell r="M18">
            <v>0</v>
          </cell>
          <cell r="O18">
            <v>0</v>
          </cell>
          <cell r="Q18">
            <v>0</v>
          </cell>
        </row>
        <row r="19"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O19">
            <v>-41</v>
          </cell>
          <cell r="Q19">
            <v>0</v>
          </cell>
        </row>
        <row r="24">
          <cell r="E24">
            <v>0</v>
          </cell>
          <cell r="G24">
            <v>0</v>
          </cell>
          <cell r="I24">
            <v>0</v>
          </cell>
          <cell r="K24">
            <v>0</v>
          </cell>
          <cell r="M24">
            <v>0</v>
          </cell>
          <cell r="O24">
            <v>544</v>
          </cell>
          <cell r="Q24">
            <v>0</v>
          </cell>
        </row>
        <row r="25">
          <cell r="E25">
            <v>0</v>
          </cell>
          <cell r="G25">
            <v>0</v>
          </cell>
          <cell r="I25">
            <v>0</v>
          </cell>
          <cell r="K25">
            <v>0</v>
          </cell>
          <cell r="M25">
            <v>0</v>
          </cell>
          <cell r="O25">
            <v>0</v>
          </cell>
          <cell r="Q25">
            <v>0</v>
          </cell>
        </row>
        <row r="26">
          <cell r="E26">
            <v>0</v>
          </cell>
          <cell r="G26">
            <v>0</v>
          </cell>
          <cell r="I26">
            <v>0</v>
          </cell>
          <cell r="K26">
            <v>0</v>
          </cell>
          <cell r="M26">
            <v>0</v>
          </cell>
          <cell r="O26">
            <v>0</v>
          </cell>
          <cell r="Q26">
            <v>0</v>
          </cell>
        </row>
        <row r="27">
          <cell r="E27">
            <v>0</v>
          </cell>
          <cell r="G27">
            <v>0</v>
          </cell>
          <cell r="I27">
            <v>0</v>
          </cell>
          <cell r="K27">
            <v>0</v>
          </cell>
          <cell r="M27">
            <v>0</v>
          </cell>
          <cell r="O27">
            <v>0</v>
          </cell>
          <cell r="Q27">
            <v>0</v>
          </cell>
        </row>
        <row r="28"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</row>
        <row r="29">
          <cell r="E29">
            <v>0</v>
          </cell>
          <cell r="G29">
            <v>0</v>
          </cell>
          <cell r="I29">
            <v>0</v>
          </cell>
          <cell r="K29">
            <v>0</v>
          </cell>
          <cell r="M29">
            <v>0</v>
          </cell>
          <cell r="O29">
            <v>0</v>
          </cell>
          <cell r="Q29">
            <v>0</v>
          </cell>
        </row>
        <row r="30">
          <cell r="E30">
            <v>0</v>
          </cell>
          <cell r="G30">
            <v>0</v>
          </cell>
          <cell r="I30">
            <v>0</v>
          </cell>
          <cell r="K30">
            <v>0</v>
          </cell>
          <cell r="M30">
            <v>0</v>
          </cell>
          <cell r="O30">
            <v>0</v>
          </cell>
          <cell r="Q30">
            <v>0</v>
          </cell>
        </row>
        <row r="31">
          <cell r="E31">
            <v>0</v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  <cell r="O31">
            <v>0</v>
          </cell>
          <cell r="Q31">
            <v>0</v>
          </cell>
        </row>
        <row r="32">
          <cell r="E32">
            <v>0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0</v>
          </cell>
        </row>
        <row r="35">
          <cell r="E35">
            <v>0</v>
          </cell>
          <cell r="G35">
            <v>0</v>
          </cell>
          <cell r="I35">
            <v>0</v>
          </cell>
          <cell r="K35">
            <v>0</v>
          </cell>
          <cell r="M35">
            <v>0</v>
          </cell>
          <cell r="O35">
            <v>0</v>
          </cell>
          <cell r="Q35">
            <v>0</v>
          </cell>
        </row>
        <row r="36">
          <cell r="E36">
            <v>0</v>
          </cell>
          <cell r="G36">
            <v>0</v>
          </cell>
          <cell r="I36">
            <v>0</v>
          </cell>
          <cell r="K36">
            <v>0</v>
          </cell>
          <cell r="M36">
            <v>0</v>
          </cell>
          <cell r="O36">
            <v>0</v>
          </cell>
          <cell r="Q36">
            <v>0</v>
          </cell>
        </row>
        <row r="37">
          <cell r="E37">
            <v>0</v>
          </cell>
          <cell r="G37">
            <v>0</v>
          </cell>
          <cell r="I37">
            <v>0</v>
          </cell>
          <cell r="K37">
            <v>0</v>
          </cell>
          <cell r="M37">
            <v>0</v>
          </cell>
          <cell r="O37">
            <v>0</v>
          </cell>
          <cell r="Q37">
            <v>0</v>
          </cell>
        </row>
        <row r="38">
          <cell r="E38">
            <v>0</v>
          </cell>
          <cell r="G38">
            <v>0</v>
          </cell>
          <cell r="I38">
            <v>0</v>
          </cell>
          <cell r="K38">
            <v>0</v>
          </cell>
          <cell r="M38">
            <v>0</v>
          </cell>
          <cell r="O38">
            <v>0</v>
          </cell>
          <cell r="Q38">
            <v>0</v>
          </cell>
        </row>
        <row r="39">
          <cell r="E39">
            <v>0</v>
          </cell>
          <cell r="G39">
            <v>0</v>
          </cell>
          <cell r="I39">
            <v>0</v>
          </cell>
          <cell r="K39">
            <v>0</v>
          </cell>
          <cell r="M39">
            <v>0</v>
          </cell>
          <cell r="O39">
            <v>0</v>
          </cell>
          <cell r="Q39">
            <v>0</v>
          </cell>
        </row>
        <row r="40">
          <cell r="E40">
            <v>0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O40">
            <v>0</v>
          </cell>
        </row>
        <row r="41">
          <cell r="E41">
            <v>0</v>
          </cell>
          <cell r="G41">
            <v>0</v>
          </cell>
          <cell r="I41">
            <v>0</v>
          </cell>
          <cell r="K41">
            <v>0</v>
          </cell>
          <cell r="M41">
            <v>0</v>
          </cell>
          <cell r="O41">
            <v>0</v>
          </cell>
          <cell r="Q41">
            <v>0</v>
          </cell>
        </row>
        <row r="42">
          <cell r="E42">
            <v>0</v>
          </cell>
          <cell r="G42">
            <v>0</v>
          </cell>
          <cell r="I42">
            <v>0</v>
          </cell>
          <cell r="K42">
            <v>0</v>
          </cell>
          <cell r="M42">
            <v>0</v>
          </cell>
          <cell r="O42">
            <v>0</v>
          </cell>
          <cell r="Q42">
            <v>0</v>
          </cell>
        </row>
        <row r="43">
          <cell r="E43">
            <v>0</v>
          </cell>
          <cell r="G43">
            <v>0</v>
          </cell>
          <cell r="I43">
            <v>0</v>
          </cell>
          <cell r="K43">
            <v>0</v>
          </cell>
          <cell r="M43">
            <v>0</v>
          </cell>
          <cell r="O43">
            <v>0</v>
          </cell>
          <cell r="Q43">
            <v>0</v>
          </cell>
        </row>
        <row r="44">
          <cell r="E44">
            <v>0</v>
          </cell>
          <cell r="G44">
            <v>0</v>
          </cell>
          <cell r="I44">
            <v>0</v>
          </cell>
          <cell r="K44">
            <v>0</v>
          </cell>
          <cell r="M44">
            <v>0</v>
          </cell>
          <cell r="O44">
            <v>0</v>
          </cell>
          <cell r="Q44">
            <v>0</v>
          </cell>
        </row>
        <row r="45">
          <cell r="E45">
            <v>0</v>
          </cell>
          <cell r="G45">
            <v>0</v>
          </cell>
          <cell r="I45">
            <v>0</v>
          </cell>
          <cell r="K45">
            <v>2</v>
          </cell>
          <cell r="M45">
            <v>0</v>
          </cell>
          <cell r="O45">
            <v>-2</v>
          </cell>
          <cell r="Q45">
            <v>0</v>
          </cell>
        </row>
        <row r="46">
          <cell r="E46">
            <v>0</v>
          </cell>
          <cell r="G46">
            <v>0</v>
          </cell>
          <cell r="I46">
            <v>0</v>
          </cell>
          <cell r="M46">
            <v>-336</v>
          </cell>
          <cell r="O46">
            <v>336</v>
          </cell>
          <cell r="Q46">
            <v>0</v>
          </cell>
        </row>
        <row r="48">
          <cell r="E48">
            <v>3240</v>
          </cell>
          <cell r="G48">
            <v>0</v>
          </cell>
          <cell r="I48">
            <v>0</v>
          </cell>
          <cell r="K48">
            <v>65</v>
          </cell>
          <cell r="M48">
            <v>3079</v>
          </cell>
          <cell r="O48">
            <v>2175</v>
          </cell>
          <cell r="Q48">
            <v>0</v>
          </cell>
        </row>
        <row r="49">
          <cell r="E49">
            <v>0</v>
          </cell>
          <cell r="G49">
            <v>0</v>
          </cell>
          <cell r="I49">
            <v>0</v>
          </cell>
          <cell r="K49">
            <v>0</v>
          </cell>
          <cell r="M49">
            <v>0</v>
          </cell>
          <cell r="O49">
            <v>0</v>
          </cell>
          <cell r="Q49">
            <v>0</v>
          </cell>
        </row>
        <row r="50">
          <cell r="E50">
            <v>0</v>
          </cell>
          <cell r="G50">
            <v>0</v>
          </cell>
          <cell r="I50">
            <v>0</v>
          </cell>
          <cell r="K50">
            <v>0</v>
          </cell>
          <cell r="M50">
            <v>0</v>
          </cell>
          <cell r="O50">
            <v>0</v>
          </cell>
          <cell r="Q50">
            <v>0</v>
          </cell>
        </row>
        <row r="55"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1126</v>
          </cell>
        </row>
        <row r="56">
          <cell r="E56">
            <v>0</v>
          </cell>
          <cell r="G56">
            <v>0</v>
          </cell>
          <cell r="I56">
            <v>0</v>
          </cell>
          <cell r="K56">
            <v>0</v>
          </cell>
          <cell r="M56">
            <v>8826</v>
          </cell>
          <cell r="O56">
            <v>0</v>
          </cell>
          <cell r="Q56">
            <v>0</v>
          </cell>
        </row>
        <row r="57">
          <cell r="E57">
            <v>0</v>
          </cell>
          <cell r="G57">
            <v>0</v>
          </cell>
          <cell r="I57">
            <v>0</v>
          </cell>
          <cell r="K57">
            <v>0</v>
          </cell>
          <cell r="M57">
            <v>0</v>
          </cell>
          <cell r="O57">
            <v>0</v>
          </cell>
          <cell r="Q57">
            <v>0</v>
          </cell>
        </row>
        <row r="58">
          <cell r="E58">
            <v>0</v>
          </cell>
          <cell r="G58">
            <v>0</v>
          </cell>
          <cell r="I58">
            <v>0</v>
          </cell>
          <cell r="K58">
            <v>0</v>
          </cell>
          <cell r="M58">
            <v>0</v>
          </cell>
          <cell r="O58">
            <v>0</v>
          </cell>
          <cell r="Q58">
            <v>0</v>
          </cell>
        </row>
        <row r="59">
          <cell r="E59">
            <v>0</v>
          </cell>
          <cell r="G59">
            <v>0</v>
          </cell>
          <cell r="I59">
            <v>0</v>
          </cell>
          <cell r="K59">
            <v>0</v>
          </cell>
          <cell r="M59">
            <v>0</v>
          </cell>
          <cell r="O59">
            <v>0</v>
          </cell>
          <cell r="Q59">
            <v>0</v>
          </cell>
        </row>
        <row r="60">
          <cell r="E60">
            <v>0</v>
          </cell>
          <cell r="G60">
            <v>0</v>
          </cell>
          <cell r="I60">
            <v>0</v>
          </cell>
          <cell r="K60">
            <v>0</v>
          </cell>
          <cell r="M60">
            <v>0</v>
          </cell>
          <cell r="O60">
            <v>0</v>
          </cell>
          <cell r="Q60">
            <v>0</v>
          </cell>
        </row>
        <row r="61">
          <cell r="E61">
            <v>0</v>
          </cell>
          <cell r="G61">
            <v>0</v>
          </cell>
          <cell r="I61">
            <v>0</v>
          </cell>
          <cell r="K61">
            <v>0</v>
          </cell>
          <cell r="M61">
            <v>0</v>
          </cell>
          <cell r="O61">
            <v>0</v>
          </cell>
          <cell r="Q61">
            <v>0</v>
          </cell>
        </row>
        <row r="62">
          <cell r="E62">
            <v>0</v>
          </cell>
          <cell r="G62">
            <v>0</v>
          </cell>
          <cell r="I62">
            <v>0</v>
          </cell>
          <cell r="K62">
            <v>0</v>
          </cell>
          <cell r="M62">
            <v>0</v>
          </cell>
          <cell r="O62">
            <v>2</v>
          </cell>
          <cell r="Q62">
            <v>0</v>
          </cell>
        </row>
        <row r="63">
          <cell r="E63">
            <v>0</v>
          </cell>
          <cell r="G63">
            <v>0</v>
          </cell>
          <cell r="I63">
            <v>0</v>
          </cell>
          <cell r="K63">
            <v>0</v>
          </cell>
          <cell r="M63">
            <v>0</v>
          </cell>
          <cell r="O63">
            <v>0</v>
          </cell>
          <cell r="Q63">
            <v>0</v>
          </cell>
        </row>
        <row r="66">
          <cell r="E66">
            <v>0</v>
          </cell>
          <cell r="G66">
            <v>0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</row>
        <row r="67">
          <cell r="E67">
            <v>0</v>
          </cell>
          <cell r="G67">
            <v>0</v>
          </cell>
          <cell r="I67">
            <v>0</v>
          </cell>
          <cell r="K67">
            <v>0</v>
          </cell>
          <cell r="M67">
            <v>3115</v>
          </cell>
          <cell r="O67">
            <v>0</v>
          </cell>
          <cell r="Q67">
            <v>0</v>
          </cell>
        </row>
        <row r="68">
          <cell r="E68">
            <v>0</v>
          </cell>
          <cell r="G68">
            <v>0</v>
          </cell>
          <cell r="I68">
            <v>0</v>
          </cell>
          <cell r="K68">
            <v>0</v>
          </cell>
          <cell r="M68">
            <v>0</v>
          </cell>
          <cell r="O68">
            <v>0</v>
          </cell>
          <cell r="Q68">
            <v>0</v>
          </cell>
        </row>
        <row r="69">
          <cell r="E69">
            <v>0</v>
          </cell>
          <cell r="G69">
            <v>0</v>
          </cell>
          <cell r="I69">
            <v>0</v>
          </cell>
          <cell r="K69">
            <v>0</v>
          </cell>
          <cell r="M69">
            <v>0</v>
          </cell>
          <cell r="O69">
            <v>0</v>
          </cell>
          <cell r="Q69">
            <v>0</v>
          </cell>
        </row>
        <row r="70">
          <cell r="E70">
            <v>0</v>
          </cell>
          <cell r="G70">
            <v>0</v>
          </cell>
          <cell r="I70">
            <v>0</v>
          </cell>
          <cell r="K70">
            <v>0</v>
          </cell>
          <cell r="M70">
            <v>0</v>
          </cell>
          <cell r="O70">
            <v>0</v>
          </cell>
          <cell r="Q70">
            <v>0</v>
          </cell>
        </row>
        <row r="71">
          <cell r="E71">
            <v>0</v>
          </cell>
          <cell r="G71">
            <v>0</v>
          </cell>
          <cell r="I71">
            <v>0</v>
          </cell>
          <cell r="K71">
            <v>0</v>
          </cell>
          <cell r="M71">
            <v>0</v>
          </cell>
          <cell r="O71">
            <v>0</v>
          </cell>
          <cell r="Q71">
            <v>0</v>
          </cell>
        </row>
        <row r="72">
          <cell r="E72">
            <v>0</v>
          </cell>
          <cell r="G72">
            <v>0</v>
          </cell>
          <cell r="I72">
            <v>0</v>
          </cell>
          <cell r="K72">
            <v>0</v>
          </cell>
          <cell r="M72">
            <v>0</v>
          </cell>
          <cell r="O72">
            <v>0</v>
          </cell>
          <cell r="Q72">
            <v>0</v>
          </cell>
        </row>
        <row r="73">
          <cell r="E73">
            <v>0</v>
          </cell>
          <cell r="G73">
            <v>0</v>
          </cell>
          <cell r="I73">
            <v>0</v>
          </cell>
          <cell r="K73">
            <v>0</v>
          </cell>
          <cell r="M73">
            <v>0</v>
          </cell>
          <cell r="O73">
            <v>0</v>
          </cell>
          <cell r="Q73">
            <v>0</v>
          </cell>
        </row>
        <row r="74">
          <cell r="E74">
            <v>0</v>
          </cell>
          <cell r="G74">
            <v>0</v>
          </cell>
          <cell r="I74">
            <v>0</v>
          </cell>
          <cell r="K74">
            <v>0</v>
          </cell>
          <cell r="O74">
            <v>0</v>
          </cell>
          <cell r="Q74">
            <v>0</v>
          </cell>
        </row>
        <row r="75">
          <cell r="E75">
            <v>0</v>
          </cell>
          <cell r="G75">
            <v>0</v>
          </cell>
          <cell r="I75">
            <v>0</v>
          </cell>
          <cell r="K75">
            <v>0</v>
          </cell>
          <cell r="M75">
            <v>0</v>
          </cell>
          <cell r="O75">
            <v>0</v>
          </cell>
          <cell r="Q75">
            <v>0</v>
          </cell>
        </row>
        <row r="76">
          <cell r="E76">
            <v>0</v>
          </cell>
          <cell r="G76">
            <v>0</v>
          </cell>
          <cell r="I76">
            <v>0</v>
          </cell>
          <cell r="K76">
            <v>27</v>
          </cell>
          <cell r="M76">
            <v>0</v>
          </cell>
          <cell r="O76">
            <v>-27</v>
          </cell>
          <cell r="Q76">
            <v>0</v>
          </cell>
        </row>
        <row r="77">
          <cell r="E77">
            <v>0</v>
          </cell>
          <cell r="G77">
            <v>0</v>
          </cell>
          <cell r="I77">
            <v>0</v>
          </cell>
          <cell r="K77">
            <v>0</v>
          </cell>
          <cell r="M77">
            <v>-85</v>
          </cell>
          <cell r="O77">
            <v>85</v>
          </cell>
          <cell r="Q77">
            <v>0</v>
          </cell>
        </row>
      </sheetData>
      <sheetData sheetId="4">
        <row r="23">
          <cell r="J23">
            <v>29471</v>
          </cell>
          <cell r="O23">
            <v>25084</v>
          </cell>
        </row>
        <row r="24">
          <cell r="J24">
            <v>37</v>
          </cell>
          <cell r="O24">
            <v>60</v>
          </cell>
        </row>
        <row r="25">
          <cell r="J25">
            <v>0</v>
          </cell>
          <cell r="O25">
            <v>0</v>
          </cell>
        </row>
        <row r="26">
          <cell r="J26">
            <v>2031</v>
          </cell>
          <cell r="O26">
            <v>2306</v>
          </cell>
        </row>
        <row r="29">
          <cell r="J29">
            <v>13590</v>
          </cell>
          <cell r="O29">
            <v>11843</v>
          </cell>
        </row>
        <row r="30">
          <cell r="J30">
            <v>8385</v>
          </cell>
          <cell r="O30">
            <v>6947</v>
          </cell>
        </row>
        <row r="31">
          <cell r="J31">
            <v>6346</v>
          </cell>
          <cell r="O31">
            <v>5091</v>
          </cell>
        </row>
        <row r="32">
          <cell r="J32">
            <v>2211</v>
          </cell>
          <cell r="O32">
            <v>2484</v>
          </cell>
        </row>
        <row r="37">
          <cell r="J37">
            <v>198</v>
          </cell>
          <cell r="O37">
            <v>759</v>
          </cell>
        </row>
        <row r="38">
          <cell r="J38">
            <v>0</v>
          </cell>
          <cell r="O38">
            <v>0</v>
          </cell>
        </row>
        <row r="39">
          <cell r="J39">
            <v>0</v>
          </cell>
          <cell r="O39">
            <v>0</v>
          </cell>
        </row>
        <row r="40">
          <cell r="J40">
            <v>54</v>
          </cell>
          <cell r="O40">
            <v>16</v>
          </cell>
        </row>
        <row r="41">
          <cell r="J41">
            <v>61</v>
          </cell>
          <cell r="O41">
            <v>73</v>
          </cell>
        </row>
        <row r="44">
          <cell r="J44">
            <v>440</v>
          </cell>
          <cell r="O44">
            <v>294</v>
          </cell>
        </row>
        <row r="45">
          <cell r="J45">
            <v>0</v>
          </cell>
          <cell r="O45">
            <v>0</v>
          </cell>
        </row>
        <row r="46">
          <cell r="J46">
            <v>0</v>
          </cell>
          <cell r="O46">
            <v>0</v>
          </cell>
        </row>
        <row r="47">
          <cell r="J47">
            <v>0</v>
          </cell>
          <cell r="O47">
            <v>0</v>
          </cell>
        </row>
        <row r="52">
          <cell r="J52">
            <v>3005</v>
          </cell>
          <cell r="O52">
            <v>5685</v>
          </cell>
        </row>
        <row r="53">
          <cell r="J53">
            <v>0</v>
          </cell>
          <cell r="O53">
            <v>0</v>
          </cell>
        </row>
        <row r="54">
          <cell r="J54">
            <v>0</v>
          </cell>
          <cell r="O54">
            <v>0</v>
          </cell>
        </row>
        <row r="55">
          <cell r="J55">
            <v>3151</v>
          </cell>
          <cell r="O55">
            <v>2445</v>
          </cell>
        </row>
        <row r="58">
          <cell r="J58">
            <v>3188</v>
          </cell>
          <cell r="O58">
            <v>6068</v>
          </cell>
        </row>
        <row r="59">
          <cell r="J59">
            <v>0</v>
          </cell>
          <cell r="O59">
            <v>0</v>
          </cell>
        </row>
        <row r="60">
          <cell r="J60">
            <v>12</v>
          </cell>
          <cell r="O60">
            <v>36</v>
          </cell>
        </row>
        <row r="61">
          <cell r="J61">
            <v>2594</v>
          </cell>
          <cell r="O61">
            <v>2783</v>
          </cell>
        </row>
        <row r="62">
          <cell r="J62">
            <v>487</v>
          </cell>
          <cell r="O62">
            <v>153</v>
          </cell>
        </row>
        <row r="65">
          <cell r="O65">
            <v>825</v>
          </cell>
        </row>
        <row r="67">
          <cell r="J67">
            <v>0</v>
          </cell>
          <cell r="O67">
            <v>-60</v>
          </cell>
        </row>
      </sheetData>
      <sheetData sheetId="5">
        <row r="20">
          <cell r="J20">
            <v>0</v>
          </cell>
          <cell r="O20">
            <v>0</v>
          </cell>
        </row>
        <row r="23">
          <cell r="J23">
            <v>0</v>
          </cell>
          <cell r="O23">
            <v>0</v>
          </cell>
        </row>
        <row r="24">
          <cell r="J24">
            <v>0</v>
          </cell>
          <cell r="O24">
            <v>0</v>
          </cell>
        </row>
        <row r="25">
          <cell r="J25">
            <v>0</v>
          </cell>
          <cell r="O25">
            <v>0</v>
          </cell>
        </row>
        <row r="26">
          <cell r="J26">
            <v>0</v>
          </cell>
          <cell r="O26">
            <v>0</v>
          </cell>
        </row>
        <row r="27">
          <cell r="J27">
            <v>0</v>
          </cell>
          <cell r="O27">
            <v>0</v>
          </cell>
        </row>
        <row r="32">
          <cell r="J32">
            <v>0</v>
          </cell>
          <cell r="O32">
            <v>0</v>
          </cell>
        </row>
        <row r="33">
          <cell r="J33">
            <v>0</v>
          </cell>
          <cell r="O33">
            <v>0</v>
          </cell>
        </row>
        <row r="34">
          <cell r="J34">
            <v>0</v>
          </cell>
          <cell r="O34">
            <v>0</v>
          </cell>
        </row>
        <row r="37">
          <cell r="J37">
            <v>0</v>
          </cell>
          <cell r="O37">
            <v>0</v>
          </cell>
        </row>
        <row r="38">
          <cell r="J38">
            <v>0</v>
          </cell>
          <cell r="O38">
            <v>0</v>
          </cell>
        </row>
        <row r="39">
          <cell r="J39">
            <v>0</v>
          </cell>
          <cell r="O39">
            <v>0</v>
          </cell>
        </row>
        <row r="40">
          <cell r="J40">
            <v>0</v>
          </cell>
          <cell r="O40">
            <v>0</v>
          </cell>
        </row>
        <row r="41">
          <cell r="J41">
            <v>0</v>
          </cell>
          <cell r="O41">
            <v>0</v>
          </cell>
        </row>
        <row r="42">
          <cell r="J42">
            <v>0</v>
          </cell>
          <cell r="O42">
            <v>0</v>
          </cell>
        </row>
        <row r="43">
          <cell r="J43">
            <v>0</v>
          </cell>
          <cell r="O43">
            <v>0</v>
          </cell>
        </row>
      </sheetData>
      <sheetData sheetId="6"/>
      <sheetData sheetId="7"/>
      <sheetData sheetId="8">
        <row r="1">
          <cell r="A1">
            <v>1</v>
          </cell>
          <cell r="B1" t="str">
            <v>А. Сельское, лесное и рыбное хозяйство, 011-017</v>
          </cell>
          <cell r="C1">
            <v>1.5</v>
          </cell>
          <cell r="D1">
            <v>0.2</v>
          </cell>
        </row>
        <row r="2">
          <cell r="A2">
            <v>2</v>
          </cell>
          <cell r="B2" t="str">
            <v>А. Сельское, лесное и рыбное хозяйство, 021-024</v>
          </cell>
          <cell r="C2">
            <v>1.5</v>
          </cell>
          <cell r="D2">
            <v>0.2</v>
          </cell>
        </row>
        <row r="3">
          <cell r="A3">
            <v>3</v>
          </cell>
          <cell r="B3" t="str">
            <v>А. Сельское, лесное и рыбное хозяйство, 031-032</v>
          </cell>
          <cell r="C3">
            <v>1.5</v>
          </cell>
          <cell r="D3">
            <v>0.2</v>
          </cell>
        </row>
        <row r="4">
          <cell r="A4">
            <v>4</v>
          </cell>
          <cell r="B4" t="str">
            <v>В. Горнодобывающая промышленность, 051-052, 061-062, 071-072, 081, 089, 091</v>
          </cell>
          <cell r="C4">
            <v>1.7</v>
          </cell>
          <cell r="D4">
            <v>0.3</v>
          </cell>
        </row>
        <row r="5">
          <cell r="A5">
            <v>5</v>
          </cell>
          <cell r="B5" t="str">
            <v>В. Горнодобывающая промышленность, 099</v>
          </cell>
          <cell r="C5">
            <v>1.2</v>
          </cell>
          <cell r="D5">
            <v>0.15</v>
          </cell>
        </row>
        <row r="6">
          <cell r="A6">
            <v>6</v>
          </cell>
          <cell r="B6" t="str">
            <v>С. Обрабатывающая промышленность, 101, 104-109</v>
          </cell>
          <cell r="C6">
            <v>1.3</v>
          </cell>
          <cell r="D6">
            <v>0.2</v>
          </cell>
        </row>
        <row r="7">
          <cell r="A7">
            <v>7</v>
          </cell>
          <cell r="B7" t="str">
            <v>С. Обрабатывающая промышленность, 102-103</v>
          </cell>
          <cell r="C7">
            <v>1.7</v>
          </cell>
          <cell r="D7">
            <v>0.3</v>
          </cell>
        </row>
        <row r="8">
          <cell r="A8">
            <v>8</v>
          </cell>
          <cell r="B8" t="str">
            <v>С. Обрабатывающая промышленность, 110, 120</v>
          </cell>
          <cell r="C8">
            <v>1.7</v>
          </cell>
          <cell r="D8">
            <v>0.3</v>
          </cell>
        </row>
        <row r="9">
          <cell r="A9">
            <v>9</v>
          </cell>
          <cell r="B9" t="str">
            <v>С. Обрабатывающая промышленность, 131-133, 139, 141-143, 151-152</v>
          </cell>
          <cell r="C9">
            <v>1.3</v>
          </cell>
          <cell r="D9">
            <v>0.2</v>
          </cell>
        </row>
        <row r="10">
          <cell r="A10">
            <v>10</v>
          </cell>
          <cell r="B10" t="str">
            <v>С. Обрабатывающая промышленность, 161-162, 171-172, 181-182</v>
          </cell>
          <cell r="C10">
            <v>1.3</v>
          </cell>
          <cell r="D10">
            <v>0.2</v>
          </cell>
        </row>
        <row r="11">
          <cell r="A11">
            <v>11</v>
          </cell>
          <cell r="B11" t="str">
            <v>С. Обрабатывающая промышленность, 191</v>
          </cell>
          <cell r="C11">
            <v>1.4</v>
          </cell>
          <cell r="D11">
            <v>0.2</v>
          </cell>
        </row>
        <row r="12">
          <cell r="A12">
            <v>12</v>
          </cell>
          <cell r="B12" t="str">
            <v>С. Обрабатывающая промышленность, 192</v>
          </cell>
          <cell r="C12">
            <v>1.7</v>
          </cell>
          <cell r="D12">
            <v>0.3</v>
          </cell>
        </row>
        <row r="13">
          <cell r="A13">
            <v>13</v>
          </cell>
          <cell r="B13" t="str">
            <v>С. Обрабатывающая промышленность, подкласс 19201</v>
          </cell>
          <cell r="C13">
            <v>1.4</v>
          </cell>
          <cell r="D13">
            <v>0.2</v>
          </cell>
        </row>
        <row r="14">
          <cell r="A14">
            <v>14</v>
          </cell>
          <cell r="B14" t="str">
            <v>С. Обрабатывающая промышленность, 201-206, 211-212</v>
          </cell>
          <cell r="C14">
            <v>1.4</v>
          </cell>
          <cell r="D14">
            <v>0.2</v>
          </cell>
        </row>
        <row r="15">
          <cell r="A15">
            <v>15</v>
          </cell>
          <cell r="B15" t="str">
            <v>С. Обрабатывающая промышленность, 221-222</v>
          </cell>
          <cell r="C15">
            <v>1.3</v>
          </cell>
          <cell r="D15">
            <v>0.2</v>
          </cell>
        </row>
        <row r="16">
          <cell r="A16">
            <v>16</v>
          </cell>
          <cell r="B16" t="str">
            <v>С. Обрабатывающая промышленность, 231-237, 239</v>
          </cell>
          <cell r="C16">
            <v>1.2</v>
          </cell>
          <cell r="D16">
            <v>0.15</v>
          </cell>
        </row>
        <row r="17">
          <cell r="A17">
            <v>17</v>
          </cell>
          <cell r="B17" t="str">
            <v>С. Обрабатывающая промышленность, 241, 242, 244, 245</v>
          </cell>
          <cell r="C17">
            <v>1.3</v>
          </cell>
          <cell r="D17">
            <v>0.2</v>
          </cell>
        </row>
        <row r="18">
          <cell r="A18">
            <v>18</v>
          </cell>
          <cell r="B18" t="str">
            <v>С. Обрабатывающая промышленность, 243</v>
          </cell>
          <cell r="C18">
            <v>1.2</v>
          </cell>
          <cell r="D18">
            <v>0.15</v>
          </cell>
        </row>
        <row r="19">
          <cell r="A19">
            <v>19</v>
          </cell>
          <cell r="B19" t="str">
            <v>С. Обрабатывающая промышленность, 251</v>
          </cell>
          <cell r="C19">
            <v>1.2</v>
          </cell>
          <cell r="D19">
            <v>0.15</v>
          </cell>
        </row>
        <row r="20">
          <cell r="A20">
            <v>20</v>
          </cell>
          <cell r="B20" t="str">
            <v>С. Обрабатывающая промышленность, 252-257, 259</v>
          </cell>
          <cell r="C20">
            <v>1.3</v>
          </cell>
          <cell r="D20">
            <v>0.2</v>
          </cell>
        </row>
        <row r="21">
          <cell r="A21">
            <v>21</v>
          </cell>
          <cell r="B21" t="str">
            <v>С. Обрабатывающая промышленность, 261-267</v>
          </cell>
          <cell r="C21">
            <v>1.3</v>
          </cell>
          <cell r="D21">
            <v>0.2</v>
          </cell>
        </row>
        <row r="22">
          <cell r="A22">
            <v>22</v>
          </cell>
          <cell r="B22" t="str">
            <v>С. Обрабатывающая промышленность, 268</v>
          </cell>
          <cell r="C22">
            <v>1.4</v>
          </cell>
          <cell r="D22">
            <v>0.2</v>
          </cell>
        </row>
        <row r="23">
          <cell r="A23">
            <v>23</v>
          </cell>
          <cell r="B23" t="str">
            <v>С. Обрабатывающая промышленность, 271-275, 279</v>
          </cell>
          <cell r="C23">
            <v>1.3</v>
          </cell>
          <cell r="D23">
            <v>0.2</v>
          </cell>
        </row>
        <row r="24">
          <cell r="A24">
            <v>24</v>
          </cell>
          <cell r="B24" t="str">
            <v>С. Обрабатывающая промышленность, 281-282, 284, 289</v>
          </cell>
          <cell r="C24">
            <v>1.3</v>
          </cell>
          <cell r="D24">
            <v>0.2</v>
          </cell>
        </row>
        <row r="25">
          <cell r="A25">
            <v>25</v>
          </cell>
          <cell r="B25" t="str">
            <v>С. Обрабатывающая промышленность, 283</v>
          </cell>
          <cell r="C25">
            <v>1.6</v>
          </cell>
          <cell r="D25">
            <v>0.1</v>
          </cell>
        </row>
        <row r="26">
          <cell r="A26">
            <v>26</v>
          </cell>
          <cell r="B26" t="str">
            <v>С. Обрабатывающая промышленность, 291-293, 301-304, 309</v>
          </cell>
          <cell r="C26">
            <v>1.3</v>
          </cell>
          <cell r="D26">
            <v>0.2</v>
          </cell>
        </row>
        <row r="27">
          <cell r="A27">
            <v>27</v>
          </cell>
          <cell r="B27" t="str">
            <v>С. Обрабатывающая промышленность, 310, 321-322, 324, 329</v>
          </cell>
          <cell r="C27">
            <v>1.7</v>
          </cell>
          <cell r="D27">
            <v>0.3</v>
          </cell>
        </row>
        <row r="28">
          <cell r="A28">
            <v>28</v>
          </cell>
          <cell r="B28" t="str">
            <v>С. Обрабатывающая промышленность, 323, 325, 331-332</v>
          </cell>
          <cell r="C28">
            <v>1.3</v>
          </cell>
          <cell r="D28">
            <v>0.2</v>
          </cell>
        </row>
        <row r="29">
          <cell r="A29">
            <v>29</v>
          </cell>
          <cell r="B29" t="str">
            <v>D. Снабжение электроэнергией, газом, паром, горячей водой и кондиционированным воздухом, 351</v>
          </cell>
          <cell r="C29">
            <v>1.1000000000000001</v>
          </cell>
          <cell r="D29">
            <v>0.25</v>
          </cell>
        </row>
        <row r="30">
          <cell r="A30">
            <v>30</v>
          </cell>
          <cell r="B30" t="str">
            <v>D. Снабжение электроэнергией, газом, паром, горячей водой и кондиционированным воздухом, 352</v>
          </cell>
          <cell r="C30">
            <v>1.01</v>
          </cell>
          <cell r="D30">
            <v>0.3</v>
          </cell>
        </row>
        <row r="31">
          <cell r="A31">
            <v>31</v>
          </cell>
          <cell r="B31" t="str">
            <v>D. Снабжение электроэнергией, газом, паром, горячей водой и кондиционированным воздухом, 353</v>
          </cell>
          <cell r="C31">
            <v>1.1000000000000001</v>
          </cell>
          <cell r="D31">
            <v>0.1</v>
          </cell>
        </row>
        <row r="32">
          <cell r="A32">
            <v>32</v>
          </cell>
          <cell r="B32" t="str">
            <v>5. Е. Водоснабжение; сбор, обработка и удаление отходов, деятельность по ликвидации загрязнений, 360-370, 381-382, 390</v>
          </cell>
          <cell r="C32">
            <v>1.1000000000000001</v>
          </cell>
          <cell r="D32">
            <v>0.1</v>
          </cell>
        </row>
        <row r="33">
          <cell r="A33">
            <v>33</v>
          </cell>
          <cell r="B33" t="str">
            <v>5. Е. Водоснабжение; сбор, обработка и удаление отходов, деятельность по ликвидации загрязнений, 383</v>
          </cell>
          <cell r="C33">
            <v>1.7</v>
          </cell>
          <cell r="D33">
            <v>0.3</v>
          </cell>
        </row>
        <row r="34">
          <cell r="A34">
            <v>34</v>
          </cell>
          <cell r="B34" t="str">
            <v>6. F. Строительство, 411</v>
          </cell>
          <cell r="C34">
            <v>1.1000000000000001</v>
          </cell>
          <cell r="D34">
            <v>0.1</v>
          </cell>
        </row>
        <row r="35">
          <cell r="A35">
            <v>35</v>
          </cell>
          <cell r="B35" t="str">
            <v>6. F. Строительство, 412, 421-422, 429, 431-433, 439</v>
          </cell>
          <cell r="C35">
            <v>1.2</v>
          </cell>
          <cell r="D35">
            <v>0.15</v>
          </cell>
        </row>
        <row r="36">
          <cell r="A36">
            <v>36</v>
          </cell>
          <cell r="B36" t="str">
            <v>7. G. Оптовая и розничная торговля; ремонт автомобилей и мотоциклов, 451-454, 461-467, 469, 471-479</v>
          </cell>
          <cell r="C36">
            <v>1</v>
          </cell>
          <cell r="D36">
            <v>0.1</v>
          </cell>
        </row>
        <row r="37">
          <cell r="A37">
            <v>37</v>
          </cell>
          <cell r="B37" t="str">
            <v>8. H. Транспортная деятельность, складирование, почтовая и курьерская деятельность, 491-495, 501-504, 511-512, 521-522</v>
          </cell>
          <cell r="C37">
            <v>1.1499999999999999</v>
          </cell>
          <cell r="D37">
            <v>0.15</v>
          </cell>
        </row>
        <row r="38">
          <cell r="A38">
            <v>38</v>
          </cell>
          <cell r="B38" t="str">
            <v>8. H. Транспортная деятельность, складирование, почтовая и курьерская деятельность, 531-532</v>
          </cell>
          <cell r="C38">
            <v>1</v>
          </cell>
          <cell r="D38">
            <v>0.05</v>
          </cell>
        </row>
        <row r="39">
          <cell r="A39">
            <v>39</v>
          </cell>
          <cell r="B39" t="str">
            <v>9. I. Услуги по временному проживанию и питанию, 551-553, 559</v>
          </cell>
          <cell r="C39">
            <v>1.1000000000000001</v>
          </cell>
          <cell r="D39">
            <v>0.1</v>
          </cell>
        </row>
        <row r="40">
          <cell r="A40">
            <v>40</v>
          </cell>
          <cell r="B40" t="str">
            <v>9. I. Услуги по временному проживанию и питанию, 561-563</v>
          </cell>
          <cell r="C40">
            <v>1</v>
          </cell>
          <cell r="D40">
            <v>0.1</v>
          </cell>
        </row>
        <row r="41">
          <cell r="A41">
            <v>41</v>
          </cell>
          <cell r="B41" t="str">
            <v>10. J. Информация и связь, 581</v>
          </cell>
          <cell r="C41">
            <v>1.1000000000000001</v>
          </cell>
          <cell r="D41">
            <v>0.15</v>
          </cell>
        </row>
        <row r="42">
          <cell r="A42">
            <v>42</v>
          </cell>
          <cell r="B42" t="str">
            <v>10. J. Информация и связь, 582</v>
          </cell>
          <cell r="C42">
            <v>1.3</v>
          </cell>
          <cell r="D42">
            <v>0.2</v>
          </cell>
        </row>
        <row r="43">
          <cell r="A43">
            <v>43</v>
          </cell>
          <cell r="B43" t="str">
            <v>10. J. Информация и связь, 591</v>
          </cell>
          <cell r="C43">
            <v>1.1000000000000001</v>
          </cell>
          <cell r="D43">
            <v>0.1</v>
          </cell>
        </row>
        <row r="44">
          <cell r="A44">
            <v>44</v>
          </cell>
          <cell r="B44" t="str">
            <v>10. J. Информация и связь, 592</v>
          </cell>
          <cell r="C44">
            <v>1.1000000000000001</v>
          </cell>
          <cell r="D44">
            <v>0.15</v>
          </cell>
        </row>
        <row r="45">
          <cell r="A45">
            <v>45</v>
          </cell>
          <cell r="B45" t="str">
            <v>10. J. Информация и связь, 601-602, 611-613, 619</v>
          </cell>
          <cell r="C45">
            <v>1.1000000000000001</v>
          </cell>
          <cell r="D45">
            <v>0.15</v>
          </cell>
        </row>
        <row r="46">
          <cell r="A46">
            <v>46</v>
          </cell>
          <cell r="B46" t="str">
            <v>10. J. Информация и связь, 620, 631</v>
          </cell>
          <cell r="C46">
            <v>1.3</v>
          </cell>
          <cell r="D46">
            <v>0.2</v>
          </cell>
        </row>
        <row r="47">
          <cell r="A47">
            <v>47</v>
          </cell>
          <cell r="B47" t="str">
            <v>10. J. Информация и связь, 639</v>
          </cell>
          <cell r="C47">
            <v>1.1000000000000001</v>
          </cell>
          <cell r="D47">
            <v>0.1</v>
          </cell>
        </row>
        <row r="48">
          <cell r="A48">
            <v>48</v>
          </cell>
          <cell r="B48" t="str">
            <v>K. Финансовая и страховая деятельность, 641-643</v>
          </cell>
          <cell r="C48">
            <v>1.5</v>
          </cell>
          <cell r="D48">
            <v>0.2</v>
          </cell>
        </row>
        <row r="49">
          <cell r="A49">
            <v>49</v>
          </cell>
          <cell r="B49" t="str">
            <v>K. Финансовая и страховая деятельность, 649</v>
          </cell>
          <cell r="C49">
            <v>1.1000000000000001</v>
          </cell>
          <cell r="D49">
            <v>0.1</v>
          </cell>
        </row>
        <row r="50">
          <cell r="A50">
            <v>50</v>
          </cell>
          <cell r="B50" t="str">
            <v>K. Финансовая и страховая деятельность, 651-653, 661-663</v>
          </cell>
          <cell r="C50">
            <v>1.5</v>
          </cell>
          <cell r="D50">
            <v>0.2</v>
          </cell>
        </row>
        <row r="51">
          <cell r="A51">
            <v>51</v>
          </cell>
          <cell r="B51" t="str">
            <v>L. Операции с недвижимым имуществом, 681-682</v>
          </cell>
          <cell r="C51">
            <v>1.1000000000000001</v>
          </cell>
          <cell r="D51">
            <v>0.1</v>
          </cell>
        </row>
        <row r="52">
          <cell r="A52">
            <v>52</v>
          </cell>
          <cell r="B52" t="str">
            <v>L. Операции с недвижимым имуществом, 683</v>
          </cell>
          <cell r="C52">
            <v>1</v>
          </cell>
          <cell r="D52">
            <v>0.05</v>
          </cell>
        </row>
        <row r="53">
          <cell r="A53">
            <v>53</v>
          </cell>
          <cell r="B53" t="str">
            <v>М. Профессиональная, научная и техническая деятельность, 691-692, 701-702, 711</v>
          </cell>
          <cell r="C53">
            <v>1</v>
          </cell>
          <cell r="D53">
            <v>0.05</v>
          </cell>
        </row>
        <row r="54">
          <cell r="A54">
            <v>54</v>
          </cell>
          <cell r="B54" t="str">
            <v>М. Профессиональная, научная и техническая деятельность, 712</v>
          </cell>
          <cell r="C54">
            <v>1.2</v>
          </cell>
          <cell r="D54">
            <v>0.15</v>
          </cell>
        </row>
        <row r="55">
          <cell r="A55">
            <v>55</v>
          </cell>
          <cell r="B55" t="str">
            <v>М. Профессиональная, научная и техническая деятельность, 721-722</v>
          </cell>
          <cell r="C55">
            <v>1.1499999999999999</v>
          </cell>
          <cell r="D55">
            <v>0.2</v>
          </cell>
        </row>
        <row r="56">
          <cell r="A56">
            <v>56</v>
          </cell>
          <cell r="B56" t="str">
            <v>М. Профессиональная, научная и техническая деятельность, 731</v>
          </cell>
          <cell r="C56">
            <v>1.2</v>
          </cell>
          <cell r="D56">
            <v>0.15</v>
          </cell>
        </row>
        <row r="57">
          <cell r="A57">
            <v>57</v>
          </cell>
          <cell r="B57" t="str">
            <v>М. Профессиональная, научная и техническая деятельность, 732</v>
          </cell>
          <cell r="C57">
            <v>1</v>
          </cell>
          <cell r="D57">
            <v>0.05</v>
          </cell>
        </row>
        <row r="58">
          <cell r="A58">
            <v>58</v>
          </cell>
          <cell r="B58" t="str">
            <v>М. Профессиональная, научная и техническая деятельность, 741, 743, 749</v>
          </cell>
          <cell r="C58">
            <v>1.2</v>
          </cell>
          <cell r="D58">
            <v>0.15</v>
          </cell>
        </row>
        <row r="59">
          <cell r="A59">
            <v>59</v>
          </cell>
          <cell r="B59" t="str">
            <v>М. Профессиональная, научная и техническая деятельность, 742</v>
          </cell>
          <cell r="C59">
            <v>1.1000000000000001</v>
          </cell>
          <cell r="D59">
            <v>0.1</v>
          </cell>
        </row>
        <row r="60">
          <cell r="A60">
            <v>60</v>
          </cell>
          <cell r="B60" t="str">
            <v>М. Профессиональная, научная и техническая деятельность, 750</v>
          </cell>
          <cell r="C60">
            <v>1.5</v>
          </cell>
          <cell r="D60">
            <v>0.2</v>
          </cell>
        </row>
        <row r="61">
          <cell r="A61">
            <v>61</v>
          </cell>
          <cell r="B61" t="str">
            <v>14. N. Деятельность в сфере административных и вспомогательных услуг, 771-773</v>
          </cell>
          <cell r="C61">
            <v>1.1000000000000001</v>
          </cell>
          <cell r="D61">
            <v>0.1</v>
          </cell>
        </row>
        <row r="62">
          <cell r="A62">
            <v>62</v>
          </cell>
          <cell r="B62" t="str">
            <v>14. N. Деятельность в сфере административных и вспомогательных услуг, 774</v>
          </cell>
          <cell r="C62">
            <v>1</v>
          </cell>
          <cell r="D62">
            <v>0.05</v>
          </cell>
        </row>
        <row r="63">
          <cell r="A63">
            <v>63</v>
          </cell>
          <cell r="B63" t="str">
            <v>14. N. Деятельность в сфере административных и вспомогательных услуг, 781-783</v>
          </cell>
          <cell r="C63">
            <v>1.2</v>
          </cell>
          <cell r="D63">
            <v>0.15</v>
          </cell>
        </row>
        <row r="64">
          <cell r="A64">
            <v>64</v>
          </cell>
          <cell r="B64" t="str">
            <v>14. N. Деятельность в сфере административных и вспомогательных услуг, 791, 799</v>
          </cell>
          <cell r="C64">
            <v>1.1499999999999999</v>
          </cell>
          <cell r="D64">
            <v>0.15</v>
          </cell>
        </row>
        <row r="65">
          <cell r="A65">
            <v>65</v>
          </cell>
          <cell r="B65" t="str">
            <v>14. N. Деятельность в сфере административных и вспомогательных услуг, 801-803</v>
          </cell>
          <cell r="C65">
            <v>1.2</v>
          </cell>
          <cell r="D65">
            <v>0.15</v>
          </cell>
        </row>
        <row r="66">
          <cell r="A66">
            <v>66</v>
          </cell>
          <cell r="B66" t="str">
            <v>14. N. Деятельность в сфере административных и вспомогательных услуг, 811-812</v>
          </cell>
          <cell r="C66">
            <v>1.1000000000000001</v>
          </cell>
          <cell r="D66">
            <v>0.1</v>
          </cell>
        </row>
        <row r="67">
          <cell r="A67">
            <v>67</v>
          </cell>
          <cell r="B67" t="str">
            <v>14. N. Деятельность в сфере административных и вспомогательных услуг, 813</v>
          </cell>
          <cell r="C67">
            <v>1.5</v>
          </cell>
          <cell r="D67">
            <v>0.2</v>
          </cell>
        </row>
        <row r="68">
          <cell r="A68">
            <v>68</v>
          </cell>
          <cell r="B68" t="str">
            <v>14. N. Деятельность в сфере административных и вспомогательных услуг, 821-823, 829</v>
          </cell>
          <cell r="C68">
            <v>1.2</v>
          </cell>
          <cell r="D68">
            <v>0.15</v>
          </cell>
        </row>
        <row r="69">
          <cell r="A69">
            <v>69</v>
          </cell>
          <cell r="B69" t="str">
            <v>15. Q. Здравоохранение и социальные услуги, 861</v>
          </cell>
          <cell r="C69">
            <v>1.1000000000000001</v>
          </cell>
          <cell r="D69">
            <v>0.1</v>
          </cell>
        </row>
        <row r="70">
          <cell r="A70">
            <v>70</v>
          </cell>
          <cell r="B70" t="str">
            <v>15. Q. Здравоохранение и социальные услуги, 869</v>
          </cell>
          <cell r="C70">
            <v>1.5</v>
          </cell>
          <cell r="D70">
            <v>0.2</v>
          </cell>
        </row>
        <row r="71">
          <cell r="A71">
            <v>71</v>
          </cell>
          <cell r="B71" t="str">
            <v>15. Q. Здравоохранение и социальные услуги, 86902</v>
          </cell>
          <cell r="C71">
            <v>1.1000000000000001</v>
          </cell>
          <cell r="D71">
            <v>0.1</v>
          </cell>
        </row>
        <row r="72">
          <cell r="A72">
            <v>72</v>
          </cell>
          <cell r="B72" t="str">
            <v>16. R. Творчество, спорт, развлечения и отдых, 931</v>
          </cell>
          <cell r="C72">
            <v>1.1000000000000001</v>
          </cell>
          <cell r="D72">
            <v>0.1</v>
          </cell>
        </row>
        <row r="73">
          <cell r="A73">
            <v>73</v>
          </cell>
          <cell r="B73" t="str">
            <v>17. S. Предоставление прочих видов услуг, 941-942, 949</v>
          </cell>
          <cell r="C73">
            <v>1.1000000000000001</v>
          </cell>
          <cell r="D73">
            <v>0.1</v>
          </cell>
        </row>
        <row r="74">
          <cell r="A74">
            <v>74</v>
          </cell>
          <cell r="B74" t="str">
            <v>17. S. Предоставление прочих видов услуг, 951</v>
          </cell>
          <cell r="C74">
            <v>1.3</v>
          </cell>
          <cell r="D74">
            <v>0.2</v>
          </cell>
        </row>
        <row r="75">
          <cell r="A75">
            <v>75</v>
          </cell>
          <cell r="B75" t="str">
            <v>17. S. Предоставление прочих видов услуг, 952</v>
          </cell>
          <cell r="C75">
            <v>1</v>
          </cell>
          <cell r="D75">
            <v>0.1</v>
          </cell>
        </row>
        <row r="76">
          <cell r="A76">
            <v>76</v>
          </cell>
          <cell r="B76" t="str">
            <v>17. S. Предоставление прочих видов услуг, 960</v>
          </cell>
          <cell r="C76">
            <v>1.1000000000000001</v>
          </cell>
          <cell r="D76">
            <v>0.1</v>
          </cell>
        </row>
        <row r="77">
          <cell r="A77">
            <v>77</v>
          </cell>
          <cell r="B77" t="str">
            <v>18. Прочие виды экономической деятельности</v>
          </cell>
          <cell r="C77">
            <v>1.5</v>
          </cell>
          <cell r="D77">
            <v>0.2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indexed="40"/>
    <pageSetUpPr fitToPage="1"/>
  </sheetPr>
  <dimension ref="B1:AD67"/>
  <sheetViews>
    <sheetView tabSelected="1" zoomScaleNormal="100" zoomScaleSheetLayoutView="100" workbookViewId="0">
      <selection activeCell="C66" sqref="C66"/>
    </sheetView>
  </sheetViews>
  <sheetFormatPr defaultColWidth="9.109375" defaultRowHeight="13.8" x14ac:dyDescent="0.25"/>
  <cols>
    <col min="1" max="2" width="0.88671875" style="100" customWidth="1"/>
    <col min="3" max="4" width="9.88671875" style="100" customWidth="1"/>
    <col min="5" max="5" width="15.6640625" style="100" customWidth="1"/>
    <col min="6" max="6" width="11.88671875" style="100" customWidth="1"/>
    <col min="7" max="8" width="2" style="100" customWidth="1"/>
    <col min="9" max="9" width="6.6640625" style="100" customWidth="1"/>
    <col min="10" max="11" width="3.21875" style="100" customWidth="1"/>
    <col min="12" max="12" width="3.44140625" style="100" customWidth="1"/>
    <col min="13" max="13" width="1.109375" style="114" customWidth="1"/>
    <col min="14" max="14" width="7.88671875" style="100" customWidth="1"/>
    <col min="15" max="15" width="2.6640625" style="100" customWidth="1"/>
    <col min="16" max="16" width="3.44140625" style="100" customWidth="1"/>
    <col min="17" max="17" width="3.21875" style="100" customWidth="1"/>
    <col min="18" max="18" width="1.109375" style="100" customWidth="1"/>
    <col min="19" max="19" width="8.21875" style="100" customWidth="1"/>
    <col min="20" max="21" width="0.88671875" style="100" customWidth="1"/>
    <col min="22" max="22" width="18.6640625" style="100" bestFit="1" customWidth="1"/>
    <col min="23" max="23" width="4.109375" style="100" customWidth="1"/>
    <col min="24" max="16384" width="9.109375" style="100"/>
  </cols>
  <sheetData>
    <row r="1" spans="2:20" s="1" customFormat="1" ht="6" customHeight="1" x14ac:dyDescent="0.25">
      <c r="M1" s="2"/>
    </row>
    <row r="2" spans="2:20" s="1" customFormat="1" ht="6" customHeight="1" x14ac:dyDescent="0.25">
      <c r="B2" s="3"/>
      <c r="C2" s="4"/>
      <c r="D2" s="4"/>
      <c r="E2" s="4"/>
      <c r="F2" s="4"/>
      <c r="G2" s="4"/>
      <c r="H2" s="4"/>
      <c r="I2" s="5"/>
      <c r="J2" s="3"/>
      <c r="K2" s="3"/>
      <c r="L2" s="3"/>
      <c r="M2" s="6"/>
      <c r="N2" s="3"/>
      <c r="O2" s="3"/>
      <c r="P2" s="3"/>
      <c r="Q2" s="3"/>
      <c r="R2" s="3"/>
      <c r="S2" s="3"/>
      <c r="T2" s="3"/>
    </row>
    <row r="3" spans="2:20" s="1" customFormat="1" ht="82.2" customHeight="1" x14ac:dyDescent="0.25">
      <c r="B3" s="3"/>
      <c r="C3" s="4"/>
      <c r="D3" s="4"/>
      <c r="E3" s="4"/>
      <c r="F3" s="4"/>
      <c r="G3" s="4"/>
      <c r="H3" s="4"/>
      <c r="I3" s="3"/>
      <c r="J3" s="3"/>
      <c r="K3" s="7" t="s">
        <v>0</v>
      </c>
      <c r="L3" s="7"/>
      <c r="M3" s="7"/>
      <c r="N3" s="7"/>
      <c r="O3" s="7"/>
      <c r="P3" s="7"/>
      <c r="Q3" s="7"/>
      <c r="R3" s="7"/>
      <c r="S3" s="7"/>
      <c r="T3" s="3"/>
    </row>
    <row r="4" spans="2:20" s="1" customFormat="1" ht="13.9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3"/>
      <c r="O4" s="3"/>
      <c r="P4" s="3"/>
      <c r="Q4" s="8" t="s">
        <v>1</v>
      </c>
      <c r="R4" s="8"/>
      <c r="S4" s="8"/>
      <c r="T4" s="3"/>
    </row>
    <row r="5" spans="2:20" s="1" customFormat="1" ht="29.25" customHeight="1" x14ac:dyDescent="0.25">
      <c r="B5" s="3"/>
      <c r="C5" s="9" t="s">
        <v>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3"/>
    </row>
    <row r="6" spans="2:20" s="18" customFormat="1" ht="15" customHeight="1" x14ac:dyDescent="0.25">
      <c r="B6" s="10"/>
      <c r="C6" s="11"/>
      <c r="D6" s="11"/>
      <c r="E6" s="12" t="s">
        <v>3</v>
      </c>
      <c r="F6" s="13" t="s">
        <v>79</v>
      </c>
      <c r="G6" s="14" t="s">
        <v>4</v>
      </c>
      <c r="H6" s="15" t="s">
        <v>80</v>
      </c>
      <c r="I6" s="15"/>
      <c r="J6" s="16" t="s">
        <v>81</v>
      </c>
      <c r="K6" s="16"/>
      <c r="L6" s="16"/>
      <c r="M6" s="16"/>
      <c r="N6" s="16"/>
      <c r="O6" s="11"/>
      <c r="P6" s="17"/>
      <c r="Q6" s="17"/>
      <c r="R6" s="17"/>
      <c r="S6" s="17"/>
      <c r="T6" s="10"/>
    </row>
    <row r="7" spans="2:20" s="18" customFormat="1" x14ac:dyDescent="0.25">
      <c r="B7" s="10"/>
      <c r="C7" s="19"/>
      <c r="D7" s="20"/>
      <c r="E7" s="20"/>
      <c r="F7" s="20"/>
      <c r="G7" s="20"/>
      <c r="H7" s="20"/>
      <c r="I7" s="20"/>
      <c r="J7" s="21"/>
      <c r="K7" s="21"/>
      <c r="L7" s="21"/>
      <c r="M7" s="22"/>
      <c r="N7" s="21"/>
      <c r="O7" s="21"/>
      <c r="P7" s="21"/>
      <c r="Q7" s="21"/>
      <c r="R7" s="21"/>
      <c r="S7" s="21"/>
      <c r="T7" s="10"/>
    </row>
    <row r="8" spans="2:20" s="18" customFormat="1" ht="15" customHeight="1" x14ac:dyDescent="0.25">
      <c r="B8" s="10"/>
      <c r="C8" s="23" t="s">
        <v>5</v>
      </c>
      <c r="D8" s="24"/>
      <c r="E8" s="25"/>
      <c r="F8" s="23" t="s">
        <v>82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  <c r="T8" s="10"/>
    </row>
    <row r="9" spans="2:20" s="18" customFormat="1" ht="15" customHeight="1" x14ac:dyDescent="0.25">
      <c r="B9" s="10"/>
      <c r="C9" s="23" t="s">
        <v>6</v>
      </c>
      <c r="D9" s="24"/>
      <c r="E9" s="25"/>
      <c r="F9" s="23">
        <v>290237319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  <c r="T9" s="10"/>
    </row>
    <row r="10" spans="2:20" s="18" customFormat="1" ht="15" customHeight="1" x14ac:dyDescent="0.25">
      <c r="B10" s="10"/>
      <c r="C10" s="23" t="s">
        <v>7</v>
      </c>
      <c r="D10" s="24"/>
      <c r="E10" s="25"/>
      <c r="F10" s="23" t="s">
        <v>83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  <c r="T10" s="10"/>
    </row>
    <row r="11" spans="2:20" s="18" customFormat="1" ht="15" customHeight="1" x14ac:dyDescent="0.25">
      <c r="B11" s="10"/>
      <c r="C11" s="23" t="s">
        <v>8</v>
      </c>
      <c r="D11" s="24"/>
      <c r="E11" s="25"/>
      <c r="F11" s="23" t="s">
        <v>84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/>
      <c r="T11" s="10"/>
    </row>
    <row r="12" spans="2:20" s="18" customFormat="1" ht="15" customHeight="1" x14ac:dyDescent="0.25">
      <c r="B12" s="10"/>
      <c r="C12" s="23" t="s">
        <v>9</v>
      </c>
      <c r="D12" s="24"/>
      <c r="E12" s="25"/>
      <c r="F12" s="23" t="s">
        <v>85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10"/>
    </row>
    <row r="13" spans="2:20" s="18" customFormat="1" ht="15" customHeight="1" x14ac:dyDescent="0.25">
      <c r="B13" s="10"/>
      <c r="C13" s="23" t="s">
        <v>10</v>
      </c>
      <c r="D13" s="24"/>
      <c r="E13" s="25"/>
      <c r="F13" s="23" t="s">
        <v>86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/>
      <c r="T13" s="10"/>
    </row>
    <row r="14" spans="2:20" s="18" customFormat="1" x14ac:dyDescent="0.25">
      <c r="B14" s="10"/>
      <c r="C14" s="23" t="s">
        <v>11</v>
      </c>
      <c r="D14" s="24"/>
      <c r="E14" s="25"/>
      <c r="F14" s="23" t="s">
        <v>87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  <c r="T14" s="10"/>
    </row>
    <row r="15" spans="2:20" s="1" customFormat="1" ht="18" customHeight="1" x14ac:dyDescent="0.25"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21"/>
      <c r="O15" s="21"/>
      <c r="P15" s="21"/>
      <c r="Q15" s="21"/>
      <c r="R15" s="21"/>
      <c r="S15" s="21"/>
      <c r="T15" s="3"/>
    </row>
    <row r="16" spans="2:20" s="18" customFormat="1" ht="16.8" customHeight="1" x14ac:dyDescent="0.25">
      <c r="B16" s="10"/>
      <c r="C16" s="26" t="s">
        <v>12</v>
      </c>
      <c r="D16" s="27"/>
      <c r="E16" s="27"/>
      <c r="F16" s="27"/>
      <c r="G16" s="27"/>
      <c r="H16" s="28"/>
      <c r="I16" s="29" t="s">
        <v>13</v>
      </c>
      <c r="J16" s="30" t="s">
        <v>14</v>
      </c>
      <c r="K16" s="31" t="str">
        <f>F6</f>
        <v>январь</v>
      </c>
      <c r="L16" s="31"/>
      <c r="M16" s="32" t="s">
        <v>4</v>
      </c>
      <c r="N16" s="33" t="str">
        <f>H6</f>
        <v>декабрь</v>
      </c>
      <c r="O16" s="30" t="s">
        <v>14</v>
      </c>
      <c r="P16" s="31" t="str">
        <f>F6</f>
        <v>январь</v>
      </c>
      <c r="Q16" s="31"/>
      <c r="R16" s="32" t="s">
        <v>4</v>
      </c>
      <c r="S16" s="34" t="str">
        <f>H6</f>
        <v>декабрь</v>
      </c>
      <c r="T16" s="10"/>
    </row>
    <row r="17" spans="2:22" s="18" customFormat="1" x14ac:dyDescent="0.25">
      <c r="B17" s="10"/>
      <c r="C17" s="35"/>
      <c r="D17" s="36"/>
      <c r="E17" s="36"/>
      <c r="F17" s="36"/>
      <c r="G17" s="36"/>
      <c r="H17" s="37"/>
      <c r="I17" s="38"/>
      <c r="J17" s="39" t="str">
        <f>J6</f>
        <v>2022 г.</v>
      </c>
      <c r="K17" s="40"/>
      <c r="L17" s="40"/>
      <c r="M17" s="40"/>
      <c r="N17" s="41"/>
      <c r="O17" s="39" t="s">
        <v>88</v>
      </c>
      <c r="P17" s="40"/>
      <c r="Q17" s="40"/>
      <c r="R17" s="40"/>
      <c r="S17" s="41"/>
      <c r="T17" s="10"/>
    </row>
    <row r="18" spans="2:22" s="18" customFormat="1" x14ac:dyDescent="0.25">
      <c r="B18" s="10"/>
      <c r="C18" s="42">
        <v>1</v>
      </c>
      <c r="D18" s="43"/>
      <c r="E18" s="43"/>
      <c r="F18" s="43"/>
      <c r="G18" s="43"/>
      <c r="H18" s="44"/>
      <c r="I18" s="45">
        <v>2</v>
      </c>
      <c r="J18" s="42">
        <v>3</v>
      </c>
      <c r="K18" s="43"/>
      <c r="L18" s="43"/>
      <c r="M18" s="43"/>
      <c r="N18" s="44"/>
      <c r="O18" s="42">
        <v>4</v>
      </c>
      <c r="P18" s="43"/>
      <c r="Q18" s="43"/>
      <c r="R18" s="43"/>
      <c r="S18" s="44"/>
      <c r="T18" s="10"/>
    </row>
    <row r="19" spans="2:22" s="18" customFormat="1" ht="15" customHeight="1" x14ac:dyDescent="0.25">
      <c r="B19" s="10"/>
      <c r="C19" s="46" t="s">
        <v>15</v>
      </c>
      <c r="D19" s="47"/>
      <c r="E19" s="47"/>
      <c r="F19" s="47"/>
      <c r="G19" s="47"/>
      <c r="H19" s="48"/>
      <c r="I19" s="49" t="s">
        <v>16</v>
      </c>
      <c r="J19" s="50">
        <v>27036</v>
      </c>
      <c r="K19" s="51"/>
      <c r="L19" s="51"/>
      <c r="M19" s="51"/>
      <c r="N19" s="52"/>
      <c r="O19" s="50">
        <v>22742</v>
      </c>
      <c r="P19" s="51"/>
      <c r="Q19" s="51"/>
      <c r="R19" s="51"/>
      <c r="S19" s="52"/>
      <c r="T19" s="10"/>
      <c r="V19" s="53" t="s">
        <v>17</v>
      </c>
    </row>
    <row r="20" spans="2:22" s="18" customFormat="1" ht="27" customHeight="1" x14ac:dyDescent="0.25">
      <c r="B20" s="10"/>
      <c r="C20" s="23" t="s">
        <v>18</v>
      </c>
      <c r="D20" s="24"/>
      <c r="E20" s="24"/>
      <c r="F20" s="24"/>
      <c r="G20" s="24"/>
      <c r="H20" s="25"/>
      <c r="I20" s="54" t="s">
        <v>19</v>
      </c>
      <c r="J20" s="55">
        <f>24321+545</f>
        <v>24866</v>
      </c>
      <c r="K20" s="56"/>
      <c r="L20" s="56"/>
      <c r="M20" s="56"/>
      <c r="N20" s="57"/>
      <c r="O20" s="55">
        <v>21393</v>
      </c>
      <c r="P20" s="56"/>
      <c r="Q20" s="56"/>
      <c r="R20" s="56"/>
      <c r="S20" s="57"/>
      <c r="T20" s="10"/>
      <c r="V20" s="53" t="s">
        <v>20</v>
      </c>
    </row>
    <row r="21" spans="2:22" s="18" customFormat="1" x14ac:dyDescent="0.25">
      <c r="B21" s="10"/>
      <c r="C21" s="23" t="s">
        <v>21</v>
      </c>
      <c r="D21" s="24"/>
      <c r="E21" s="24"/>
      <c r="F21" s="24"/>
      <c r="G21" s="24"/>
      <c r="H21" s="25"/>
      <c r="I21" s="54" t="s">
        <v>22</v>
      </c>
      <c r="J21" s="58">
        <f>J19-J20</f>
        <v>2170</v>
      </c>
      <c r="K21" s="59"/>
      <c r="L21" s="59"/>
      <c r="M21" s="59"/>
      <c r="N21" s="60"/>
      <c r="O21" s="58">
        <f>O19-O20</f>
        <v>1349</v>
      </c>
      <c r="P21" s="59"/>
      <c r="Q21" s="59"/>
      <c r="R21" s="59"/>
      <c r="S21" s="60"/>
      <c r="T21" s="10"/>
    </row>
    <row r="22" spans="2:22" s="18" customFormat="1" x14ac:dyDescent="0.25">
      <c r="B22" s="10"/>
      <c r="C22" s="23" t="s">
        <v>23</v>
      </c>
      <c r="D22" s="24"/>
      <c r="E22" s="24"/>
      <c r="F22" s="24"/>
      <c r="G22" s="24"/>
      <c r="H22" s="25"/>
      <c r="I22" s="54" t="s">
        <v>24</v>
      </c>
      <c r="J22" s="55">
        <v>1462</v>
      </c>
      <c r="K22" s="56"/>
      <c r="L22" s="56"/>
      <c r="M22" s="56"/>
      <c r="N22" s="57"/>
      <c r="O22" s="55">
        <v>1252</v>
      </c>
      <c r="P22" s="56"/>
      <c r="Q22" s="56"/>
      <c r="R22" s="56"/>
      <c r="S22" s="57"/>
      <c r="T22" s="10"/>
      <c r="V22" s="53" t="s">
        <v>25</v>
      </c>
    </row>
    <row r="23" spans="2:22" s="18" customFormat="1" x14ac:dyDescent="0.25">
      <c r="B23" s="10"/>
      <c r="C23" s="23" t="s">
        <v>26</v>
      </c>
      <c r="D23" s="24"/>
      <c r="E23" s="24"/>
      <c r="F23" s="24"/>
      <c r="G23" s="24"/>
      <c r="H23" s="25"/>
      <c r="I23" s="54" t="s">
        <v>27</v>
      </c>
      <c r="J23" s="61">
        <f>682-545</f>
        <v>137</v>
      </c>
      <c r="K23" s="62"/>
      <c r="L23" s="62"/>
      <c r="M23" s="62"/>
      <c r="N23" s="63"/>
      <c r="O23" s="55">
        <v>277</v>
      </c>
      <c r="P23" s="56"/>
      <c r="Q23" s="56"/>
      <c r="R23" s="56"/>
      <c r="S23" s="57"/>
      <c r="T23" s="10"/>
      <c r="V23" s="53" t="s">
        <v>28</v>
      </c>
    </row>
    <row r="24" spans="2:22" s="18" customFormat="1" ht="27" customHeight="1" x14ac:dyDescent="0.25">
      <c r="B24" s="10"/>
      <c r="C24" s="23" t="s">
        <v>29</v>
      </c>
      <c r="D24" s="24"/>
      <c r="E24" s="24"/>
      <c r="F24" s="24"/>
      <c r="G24" s="24"/>
      <c r="H24" s="25"/>
      <c r="I24" s="54" t="s">
        <v>30</v>
      </c>
      <c r="J24" s="58">
        <f>J21-J22-J23</f>
        <v>571</v>
      </c>
      <c r="K24" s="59"/>
      <c r="L24" s="59"/>
      <c r="M24" s="59"/>
      <c r="N24" s="60"/>
      <c r="O24" s="58">
        <f>O21-O22-O23</f>
        <v>-180</v>
      </c>
      <c r="P24" s="59"/>
      <c r="Q24" s="59"/>
      <c r="R24" s="59"/>
      <c r="S24" s="60"/>
      <c r="T24" s="10"/>
    </row>
    <row r="25" spans="2:22" s="18" customFormat="1" x14ac:dyDescent="0.25">
      <c r="B25" s="10"/>
      <c r="C25" s="23" t="s">
        <v>31</v>
      </c>
      <c r="D25" s="24"/>
      <c r="E25" s="24"/>
      <c r="F25" s="24"/>
      <c r="G25" s="24"/>
      <c r="H25" s="25"/>
      <c r="I25" s="54" t="s">
        <v>32</v>
      </c>
      <c r="J25" s="64">
        <v>662</v>
      </c>
      <c r="K25" s="65"/>
      <c r="L25" s="65"/>
      <c r="M25" s="65"/>
      <c r="N25" s="66"/>
      <c r="O25" s="64">
        <v>86</v>
      </c>
      <c r="P25" s="65"/>
      <c r="Q25" s="65"/>
      <c r="R25" s="65"/>
      <c r="S25" s="66"/>
      <c r="T25" s="10"/>
      <c r="V25" s="53" t="s">
        <v>33</v>
      </c>
    </row>
    <row r="26" spans="2:22" s="18" customFormat="1" x14ac:dyDescent="0.25">
      <c r="B26" s="10"/>
      <c r="C26" s="23" t="s">
        <v>34</v>
      </c>
      <c r="D26" s="24"/>
      <c r="E26" s="24"/>
      <c r="F26" s="24"/>
      <c r="G26" s="24"/>
      <c r="H26" s="25"/>
      <c r="I26" s="54" t="s">
        <v>35</v>
      </c>
      <c r="J26" s="55">
        <v>1374</v>
      </c>
      <c r="K26" s="56"/>
      <c r="L26" s="56"/>
      <c r="M26" s="56"/>
      <c r="N26" s="57"/>
      <c r="O26" s="55">
        <v>680</v>
      </c>
      <c r="P26" s="56"/>
      <c r="Q26" s="56"/>
      <c r="R26" s="56"/>
      <c r="S26" s="57"/>
      <c r="T26" s="10"/>
      <c r="V26" s="53" t="s">
        <v>36</v>
      </c>
    </row>
    <row r="27" spans="2:22" s="18" customFormat="1" x14ac:dyDescent="0.25">
      <c r="B27" s="10"/>
      <c r="C27" s="23" t="s">
        <v>37</v>
      </c>
      <c r="D27" s="24"/>
      <c r="E27" s="24"/>
      <c r="F27" s="24"/>
      <c r="G27" s="24"/>
      <c r="H27" s="25"/>
      <c r="I27" s="54" t="s">
        <v>38</v>
      </c>
      <c r="J27" s="58">
        <f>J24+J25-J26</f>
        <v>-141</v>
      </c>
      <c r="K27" s="59"/>
      <c r="L27" s="59"/>
      <c r="M27" s="59"/>
      <c r="N27" s="60"/>
      <c r="O27" s="58">
        <f>O24+O25-O26</f>
        <v>-774</v>
      </c>
      <c r="P27" s="59"/>
      <c r="Q27" s="59"/>
      <c r="R27" s="59"/>
      <c r="S27" s="60"/>
      <c r="T27" s="10"/>
    </row>
    <row r="28" spans="2:22" s="18" customFormat="1" x14ac:dyDescent="0.25">
      <c r="B28" s="10"/>
      <c r="C28" s="67" t="s">
        <v>39</v>
      </c>
      <c r="D28" s="68"/>
      <c r="E28" s="68"/>
      <c r="F28" s="68"/>
      <c r="G28" s="68"/>
      <c r="H28" s="69"/>
      <c r="I28" s="70">
        <v>100</v>
      </c>
      <c r="J28" s="71">
        <f>SUM(J30:N33)</f>
        <v>1578</v>
      </c>
      <c r="K28" s="72"/>
      <c r="L28" s="72"/>
      <c r="M28" s="72"/>
      <c r="N28" s="73"/>
      <c r="O28" s="71">
        <f>SUM(O30:S33)</f>
        <v>1880</v>
      </c>
      <c r="P28" s="72"/>
      <c r="Q28" s="72"/>
      <c r="R28" s="72"/>
      <c r="S28" s="73"/>
      <c r="T28" s="10"/>
      <c r="V28" s="53" t="s">
        <v>40</v>
      </c>
    </row>
    <row r="29" spans="2:22" s="18" customFormat="1" x14ac:dyDescent="0.25">
      <c r="B29" s="10"/>
      <c r="C29" s="67" t="s">
        <v>41</v>
      </c>
      <c r="D29" s="68"/>
      <c r="E29" s="68"/>
      <c r="F29" s="68"/>
      <c r="G29" s="68"/>
      <c r="H29" s="68"/>
      <c r="I29" s="70"/>
      <c r="J29" s="72"/>
      <c r="K29" s="72"/>
      <c r="L29" s="72"/>
      <c r="M29" s="72"/>
      <c r="N29" s="72"/>
      <c r="O29" s="71"/>
      <c r="P29" s="72"/>
      <c r="Q29" s="72"/>
      <c r="R29" s="72"/>
      <c r="S29" s="73"/>
      <c r="T29" s="10"/>
      <c r="V29" s="74"/>
    </row>
    <row r="30" spans="2:22" s="18" customFormat="1" ht="27" customHeight="1" x14ac:dyDescent="0.25">
      <c r="B30" s="10"/>
      <c r="C30" s="46" t="s">
        <v>42</v>
      </c>
      <c r="D30" s="47"/>
      <c r="E30" s="47"/>
      <c r="F30" s="47"/>
      <c r="G30" s="47"/>
      <c r="H30" s="47"/>
      <c r="I30" s="75">
        <v>101</v>
      </c>
      <c r="J30" s="51">
        <v>191</v>
      </c>
      <c r="K30" s="51"/>
      <c r="L30" s="51"/>
      <c r="M30" s="51"/>
      <c r="N30" s="51"/>
      <c r="O30" s="50">
        <v>655</v>
      </c>
      <c r="P30" s="51"/>
      <c r="Q30" s="51"/>
      <c r="R30" s="51"/>
      <c r="S30" s="52"/>
      <c r="T30" s="10"/>
      <c r="V30" s="74"/>
    </row>
    <row r="31" spans="2:22" s="18" customFormat="1" ht="27" customHeight="1" x14ac:dyDescent="0.25">
      <c r="B31" s="10"/>
      <c r="C31" s="46" t="s">
        <v>43</v>
      </c>
      <c r="D31" s="47"/>
      <c r="E31" s="47"/>
      <c r="F31" s="47"/>
      <c r="G31" s="47"/>
      <c r="H31" s="48"/>
      <c r="I31" s="75">
        <v>102</v>
      </c>
      <c r="J31" s="50">
        <v>0</v>
      </c>
      <c r="K31" s="51"/>
      <c r="L31" s="51"/>
      <c r="M31" s="51"/>
      <c r="N31" s="52"/>
      <c r="O31" s="50">
        <v>0</v>
      </c>
      <c r="P31" s="51"/>
      <c r="Q31" s="51"/>
      <c r="R31" s="51"/>
      <c r="S31" s="52"/>
      <c r="T31" s="10"/>
      <c r="V31" s="76"/>
    </row>
    <row r="32" spans="2:22" s="18" customFormat="1" x14ac:dyDescent="0.25">
      <c r="B32" s="10"/>
      <c r="C32" s="23" t="s">
        <v>44</v>
      </c>
      <c r="D32" s="24"/>
      <c r="E32" s="24"/>
      <c r="F32" s="24"/>
      <c r="G32" s="24"/>
      <c r="H32" s="25"/>
      <c r="I32" s="77">
        <v>103</v>
      </c>
      <c r="J32" s="64">
        <v>54</v>
      </c>
      <c r="K32" s="65"/>
      <c r="L32" s="65"/>
      <c r="M32" s="65"/>
      <c r="N32" s="66"/>
      <c r="O32" s="64">
        <v>16</v>
      </c>
      <c r="P32" s="65"/>
      <c r="Q32" s="65"/>
      <c r="R32" s="65"/>
      <c r="S32" s="66"/>
      <c r="T32" s="10"/>
      <c r="V32" s="76"/>
    </row>
    <row r="33" spans="2:22" s="18" customFormat="1" x14ac:dyDescent="0.25">
      <c r="B33" s="10"/>
      <c r="C33" s="23" t="s">
        <v>45</v>
      </c>
      <c r="D33" s="24"/>
      <c r="E33" s="24"/>
      <c r="F33" s="24"/>
      <c r="G33" s="24"/>
      <c r="H33" s="25"/>
      <c r="I33" s="77">
        <v>104</v>
      </c>
      <c r="J33" s="64">
        <v>1333</v>
      </c>
      <c r="K33" s="65"/>
      <c r="L33" s="65"/>
      <c r="M33" s="65"/>
      <c r="N33" s="66"/>
      <c r="O33" s="64">
        <v>1209</v>
      </c>
      <c r="P33" s="65"/>
      <c r="Q33" s="65"/>
      <c r="R33" s="65"/>
      <c r="S33" s="66"/>
      <c r="T33" s="10"/>
      <c r="V33" s="76"/>
    </row>
    <row r="34" spans="2:22" s="18" customFormat="1" x14ac:dyDescent="0.25">
      <c r="B34" s="10"/>
      <c r="C34" s="23" t="s">
        <v>46</v>
      </c>
      <c r="D34" s="24"/>
      <c r="E34" s="24"/>
      <c r="F34" s="24"/>
      <c r="G34" s="24"/>
      <c r="H34" s="25"/>
      <c r="I34" s="77">
        <v>110</v>
      </c>
      <c r="J34" s="78">
        <f>SUM(J36:N37)</f>
        <v>181</v>
      </c>
      <c r="K34" s="79"/>
      <c r="L34" s="79"/>
      <c r="M34" s="79"/>
      <c r="N34" s="80"/>
      <c r="O34" s="78">
        <f>SUM(O36:S37)</f>
        <v>417</v>
      </c>
      <c r="P34" s="79"/>
      <c r="Q34" s="79"/>
      <c r="R34" s="79"/>
      <c r="S34" s="80"/>
      <c r="T34" s="10"/>
      <c r="V34" s="53" t="s">
        <v>47</v>
      </c>
    </row>
    <row r="35" spans="2:22" s="18" customFormat="1" x14ac:dyDescent="0.25">
      <c r="B35" s="10"/>
      <c r="C35" s="67" t="s">
        <v>41</v>
      </c>
      <c r="D35" s="68"/>
      <c r="E35" s="68"/>
      <c r="F35" s="68"/>
      <c r="G35" s="68"/>
      <c r="H35" s="68"/>
      <c r="I35" s="81"/>
      <c r="J35" s="71"/>
      <c r="K35" s="72"/>
      <c r="L35" s="72"/>
      <c r="M35" s="72"/>
      <c r="N35" s="73"/>
      <c r="O35" s="72"/>
      <c r="P35" s="72"/>
      <c r="Q35" s="72"/>
      <c r="R35" s="72"/>
      <c r="S35" s="73"/>
      <c r="T35" s="10"/>
      <c r="V35" s="74"/>
    </row>
    <row r="36" spans="2:22" s="18" customFormat="1" ht="27" customHeight="1" x14ac:dyDescent="0.25">
      <c r="B36" s="10"/>
      <c r="C36" s="46" t="s">
        <v>48</v>
      </c>
      <c r="D36" s="47"/>
      <c r="E36" s="47"/>
      <c r="F36" s="47"/>
      <c r="G36" s="47"/>
      <c r="H36" s="47"/>
      <c r="I36" s="82">
        <v>111</v>
      </c>
      <c r="J36" s="83">
        <v>162</v>
      </c>
      <c r="K36" s="84"/>
      <c r="L36" s="84"/>
      <c r="M36" s="84"/>
      <c r="N36" s="85"/>
      <c r="O36" s="84">
        <v>397</v>
      </c>
      <c r="P36" s="84"/>
      <c r="Q36" s="84"/>
      <c r="R36" s="84"/>
      <c r="S36" s="85"/>
      <c r="T36" s="10"/>
      <c r="V36" s="74"/>
    </row>
    <row r="37" spans="2:22" s="18" customFormat="1" x14ac:dyDescent="0.25">
      <c r="B37" s="10"/>
      <c r="C37" s="46" t="s">
        <v>49</v>
      </c>
      <c r="D37" s="47"/>
      <c r="E37" s="47"/>
      <c r="F37" s="47"/>
      <c r="G37" s="47"/>
      <c r="H37" s="48"/>
      <c r="I37" s="75">
        <v>112</v>
      </c>
      <c r="J37" s="83">
        <v>19</v>
      </c>
      <c r="K37" s="84"/>
      <c r="L37" s="84"/>
      <c r="M37" s="84"/>
      <c r="N37" s="85"/>
      <c r="O37" s="83">
        <v>20</v>
      </c>
      <c r="P37" s="84"/>
      <c r="Q37" s="84"/>
      <c r="R37" s="84"/>
      <c r="S37" s="85"/>
      <c r="T37" s="10"/>
      <c r="V37" s="76"/>
    </row>
    <row r="38" spans="2:22" s="18" customFormat="1" x14ac:dyDescent="0.25">
      <c r="B38" s="10"/>
      <c r="C38" s="23" t="s">
        <v>50</v>
      </c>
      <c r="D38" s="24"/>
      <c r="E38" s="24"/>
      <c r="F38" s="24"/>
      <c r="G38" s="24"/>
      <c r="H38" s="25"/>
      <c r="I38" s="77">
        <v>120</v>
      </c>
      <c r="J38" s="58">
        <f>SUM(J40:N41)</f>
        <v>535</v>
      </c>
      <c r="K38" s="59"/>
      <c r="L38" s="59"/>
      <c r="M38" s="59"/>
      <c r="N38" s="60"/>
      <c r="O38" s="58">
        <f>SUM(O40:S41)</f>
        <v>141</v>
      </c>
      <c r="P38" s="59"/>
      <c r="Q38" s="59"/>
      <c r="R38" s="59"/>
      <c r="S38" s="60"/>
      <c r="T38" s="10"/>
      <c r="V38" s="53" t="s">
        <v>40</v>
      </c>
    </row>
    <row r="39" spans="2:22" s="18" customFormat="1" x14ac:dyDescent="0.25">
      <c r="B39" s="10"/>
      <c r="C39" s="67" t="s">
        <v>41</v>
      </c>
      <c r="D39" s="68"/>
      <c r="E39" s="68"/>
      <c r="F39" s="68"/>
      <c r="G39" s="68"/>
      <c r="H39" s="68"/>
      <c r="I39" s="70"/>
      <c r="J39" s="72"/>
      <c r="K39" s="72"/>
      <c r="L39" s="72"/>
      <c r="M39" s="72"/>
      <c r="N39" s="72"/>
      <c r="O39" s="71"/>
      <c r="P39" s="72"/>
      <c r="Q39" s="72"/>
      <c r="R39" s="72"/>
      <c r="S39" s="73"/>
      <c r="T39" s="10"/>
      <c r="V39" s="74"/>
    </row>
    <row r="40" spans="2:22" s="18" customFormat="1" x14ac:dyDescent="0.25">
      <c r="B40" s="10"/>
      <c r="C40" s="46" t="s">
        <v>51</v>
      </c>
      <c r="D40" s="47"/>
      <c r="E40" s="47"/>
      <c r="F40" s="47"/>
      <c r="G40" s="47"/>
      <c r="H40" s="47"/>
      <c r="I40" s="75">
        <v>121</v>
      </c>
      <c r="J40" s="51">
        <v>501</v>
      </c>
      <c r="K40" s="51"/>
      <c r="L40" s="51"/>
      <c r="M40" s="51"/>
      <c r="N40" s="51"/>
      <c r="O40" s="50">
        <v>97</v>
      </c>
      <c r="P40" s="51"/>
      <c r="Q40" s="51"/>
      <c r="R40" s="51"/>
      <c r="S40" s="52"/>
      <c r="T40" s="10"/>
      <c r="V40" s="74"/>
    </row>
    <row r="41" spans="2:22" s="18" customFormat="1" x14ac:dyDescent="0.25">
      <c r="B41" s="10"/>
      <c r="C41" s="46" t="s">
        <v>52</v>
      </c>
      <c r="D41" s="47"/>
      <c r="E41" s="47"/>
      <c r="F41" s="47"/>
      <c r="G41" s="47"/>
      <c r="H41" s="48"/>
      <c r="I41" s="75">
        <v>122</v>
      </c>
      <c r="J41" s="50">
        <v>34</v>
      </c>
      <c r="K41" s="51"/>
      <c r="L41" s="51"/>
      <c r="M41" s="51"/>
      <c r="N41" s="52"/>
      <c r="O41" s="50">
        <v>44</v>
      </c>
      <c r="P41" s="51"/>
      <c r="Q41" s="51"/>
      <c r="R41" s="51"/>
      <c r="S41" s="52"/>
      <c r="T41" s="10"/>
      <c r="V41" s="76"/>
    </row>
    <row r="42" spans="2:22" s="18" customFormat="1" x14ac:dyDescent="0.25">
      <c r="B42" s="10"/>
      <c r="C42" s="23" t="s">
        <v>53</v>
      </c>
      <c r="D42" s="24"/>
      <c r="E42" s="24"/>
      <c r="F42" s="24"/>
      <c r="G42" s="24"/>
      <c r="H42" s="25"/>
      <c r="I42" s="77">
        <v>130</v>
      </c>
      <c r="J42" s="86">
        <f>SUM(J44:N46)</f>
        <v>558</v>
      </c>
      <c r="K42" s="87"/>
      <c r="L42" s="87"/>
      <c r="M42" s="87"/>
      <c r="N42" s="88"/>
      <c r="O42" s="86">
        <f>SUM(O44:S46)</f>
        <v>286</v>
      </c>
      <c r="P42" s="87"/>
      <c r="Q42" s="87"/>
      <c r="R42" s="87"/>
      <c r="S42" s="88"/>
      <c r="T42" s="10"/>
      <c r="V42" s="53" t="s">
        <v>47</v>
      </c>
    </row>
    <row r="43" spans="2:22" s="18" customFormat="1" ht="13.5" customHeight="1" x14ac:dyDescent="0.25">
      <c r="B43" s="10"/>
      <c r="C43" s="67" t="s">
        <v>41</v>
      </c>
      <c r="D43" s="68"/>
      <c r="E43" s="68"/>
      <c r="F43" s="68"/>
      <c r="G43" s="68"/>
      <c r="H43" s="68"/>
      <c r="I43" s="81"/>
      <c r="J43" s="71"/>
      <c r="K43" s="72"/>
      <c r="L43" s="72"/>
      <c r="M43" s="72"/>
      <c r="N43" s="72"/>
      <c r="O43" s="71"/>
      <c r="P43" s="72"/>
      <c r="Q43" s="72"/>
      <c r="R43" s="72"/>
      <c r="S43" s="73"/>
      <c r="T43" s="10"/>
      <c r="V43" s="74"/>
    </row>
    <row r="44" spans="2:22" s="18" customFormat="1" x14ac:dyDescent="0.25">
      <c r="B44" s="10"/>
      <c r="C44" s="46" t="s">
        <v>54</v>
      </c>
      <c r="D44" s="47"/>
      <c r="E44" s="47"/>
      <c r="F44" s="47"/>
      <c r="G44" s="47"/>
      <c r="H44" s="47"/>
      <c r="I44" s="82">
        <v>131</v>
      </c>
      <c r="J44" s="83">
        <v>46</v>
      </c>
      <c r="K44" s="84"/>
      <c r="L44" s="84"/>
      <c r="M44" s="84"/>
      <c r="N44" s="84"/>
      <c r="O44" s="83">
        <v>74</v>
      </c>
      <c r="P44" s="84"/>
      <c r="Q44" s="84"/>
      <c r="R44" s="84"/>
      <c r="S44" s="85"/>
      <c r="T44" s="10"/>
      <c r="V44" s="74"/>
    </row>
    <row r="45" spans="2:22" s="18" customFormat="1" x14ac:dyDescent="0.25">
      <c r="B45" s="10"/>
      <c r="C45" s="23" t="s">
        <v>51</v>
      </c>
      <c r="D45" s="24"/>
      <c r="E45" s="24"/>
      <c r="F45" s="24"/>
      <c r="G45" s="24"/>
      <c r="H45" s="25"/>
      <c r="I45" s="77">
        <v>132</v>
      </c>
      <c r="J45" s="83">
        <v>495</v>
      </c>
      <c r="K45" s="84"/>
      <c r="L45" s="84"/>
      <c r="M45" s="84"/>
      <c r="N45" s="85"/>
      <c r="O45" s="83">
        <v>163</v>
      </c>
      <c r="P45" s="84"/>
      <c r="Q45" s="84"/>
      <c r="R45" s="84"/>
      <c r="S45" s="85"/>
      <c r="T45" s="10"/>
      <c r="V45" s="76"/>
    </row>
    <row r="46" spans="2:22" s="18" customFormat="1" x14ac:dyDescent="0.25">
      <c r="B46" s="10"/>
      <c r="C46" s="23" t="s">
        <v>55</v>
      </c>
      <c r="D46" s="24"/>
      <c r="E46" s="24"/>
      <c r="F46" s="24"/>
      <c r="G46" s="24"/>
      <c r="H46" s="25"/>
      <c r="I46" s="77">
        <v>133</v>
      </c>
      <c r="J46" s="55">
        <v>17</v>
      </c>
      <c r="K46" s="56"/>
      <c r="L46" s="56"/>
      <c r="M46" s="56"/>
      <c r="N46" s="57"/>
      <c r="O46" s="55">
        <v>49</v>
      </c>
      <c r="P46" s="56"/>
      <c r="Q46" s="56"/>
      <c r="R46" s="56"/>
      <c r="S46" s="57"/>
      <c r="T46" s="10"/>
      <c r="V46" s="76"/>
    </row>
    <row r="47" spans="2:22" s="18" customFormat="1" ht="27.75" customHeight="1" x14ac:dyDescent="0.25">
      <c r="B47" s="10"/>
      <c r="C47" s="23" t="s">
        <v>56</v>
      </c>
      <c r="D47" s="24"/>
      <c r="E47" s="24"/>
      <c r="F47" s="24"/>
      <c r="G47" s="24"/>
      <c r="H47" s="25"/>
      <c r="I47" s="77">
        <v>140</v>
      </c>
      <c r="J47" s="89">
        <f>J28-J34+J38-J42</f>
        <v>1374</v>
      </c>
      <c r="K47" s="90"/>
      <c r="L47" s="90"/>
      <c r="M47" s="90"/>
      <c r="N47" s="91"/>
      <c r="O47" s="89">
        <f>O28-O34+O38-O42</f>
        <v>1318</v>
      </c>
      <c r="P47" s="90"/>
      <c r="Q47" s="90"/>
      <c r="R47" s="90"/>
      <c r="S47" s="91"/>
      <c r="T47" s="10"/>
      <c r="V47" s="76"/>
    </row>
    <row r="48" spans="2:22" s="18" customFormat="1" x14ac:dyDescent="0.25">
      <c r="B48" s="10"/>
      <c r="C48" s="23" t="s">
        <v>57</v>
      </c>
      <c r="D48" s="24"/>
      <c r="E48" s="24"/>
      <c r="F48" s="24"/>
      <c r="G48" s="24"/>
      <c r="H48" s="25"/>
      <c r="I48" s="77">
        <v>150</v>
      </c>
      <c r="J48" s="58">
        <f>J27+J47</f>
        <v>1233</v>
      </c>
      <c r="K48" s="59"/>
      <c r="L48" s="59"/>
      <c r="M48" s="59"/>
      <c r="N48" s="60"/>
      <c r="O48" s="58">
        <f>O27+O47</f>
        <v>544</v>
      </c>
      <c r="P48" s="59"/>
      <c r="Q48" s="59"/>
      <c r="R48" s="59"/>
      <c r="S48" s="60"/>
      <c r="T48" s="10"/>
    </row>
    <row r="49" spans="2:30" s="18" customFormat="1" x14ac:dyDescent="0.25">
      <c r="B49" s="10"/>
      <c r="C49" s="23" t="s">
        <v>58</v>
      </c>
      <c r="D49" s="24"/>
      <c r="E49" s="24"/>
      <c r="F49" s="24"/>
      <c r="G49" s="24"/>
      <c r="H49" s="25"/>
      <c r="I49" s="77">
        <v>160</v>
      </c>
      <c r="J49" s="83">
        <v>107</v>
      </c>
      <c r="K49" s="84"/>
      <c r="L49" s="84"/>
      <c r="M49" s="84"/>
      <c r="N49" s="85"/>
      <c r="O49" s="83">
        <v>0</v>
      </c>
      <c r="P49" s="84"/>
      <c r="Q49" s="84"/>
      <c r="R49" s="84"/>
      <c r="S49" s="85"/>
      <c r="T49" s="10"/>
      <c r="V49" s="53" t="s">
        <v>59</v>
      </c>
    </row>
    <row r="50" spans="2:30" s="18" customFormat="1" x14ac:dyDescent="0.25">
      <c r="B50" s="10"/>
      <c r="C50" s="23" t="s">
        <v>60</v>
      </c>
      <c r="D50" s="24"/>
      <c r="E50" s="24"/>
      <c r="F50" s="24"/>
      <c r="G50" s="24"/>
      <c r="H50" s="25"/>
      <c r="I50" s="77">
        <v>170</v>
      </c>
      <c r="J50" s="64">
        <v>0</v>
      </c>
      <c r="K50" s="65"/>
      <c r="L50" s="65"/>
      <c r="M50" s="65"/>
      <c r="N50" s="66"/>
      <c r="O50" s="64">
        <v>0</v>
      </c>
      <c r="P50" s="65"/>
      <c r="Q50" s="65"/>
      <c r="R50" s="65"/>
      <c r="S50" s="66"/>
      <c r="T50" s="10"/>
      <c r="V50" s="92" t="s">
        <v>61</v>
      </c>
    </row>
    <row r="51" spans="2:30" s="18" customFormat="1" x14ac:dyDescent="0.25">
      <c r="B51" s="10"/>
      <c r="C51" s="23" t="s">
        <v>62</v>
      </c>
      <c r="D51" s="24"/>
      <c r="E51" s="24"/>
      <c r="F51" s="24"/>
      <c r="G51" s="24"/>
      <c r="H51" s="25"/>
      <c r="I51" s="77">
        <v>180</v>
      </c>
      <c r="J51" s="64">
        <v>0</v>
      </c>
      <c r="K51" s="65"/>
      <c r="L51" s="65"/>
      <c r="M51" s="65"/>
      <c r="N51" s="66"/>
      <c r="O51" s="64">
        <v>0</v>
      </c>
      <c r="P51" s="65"/>
      <c r="Q51" s="65"/>
      <c r="R51" s="65"/>
      <c r="S51" s="66"/>
      <c r="T51" s="10"/>
      <c r="V51" s="92" t="s">
        <v>63</v>
      </c>
    </row>
    <row r="52" spans="2:30" s="18" customFormat="1" x14ac:dyDescent="0.25">
      <c r="B52" s="10"/>
      <c r="C52" s="23" t="s">
        <v>64</v>
      </c>
      <c r="D52" s="24"/>
      <c r="E52" s="24"/>
      <c r="F52" s="24"/>
      <c r="G52" s="24"/>
      <c r="H52" s="25"/>
      <c r="I52" s="77">
        <v>190</v>
      </c>
      <c r="J52" s="83">
        <v>0</v>
      </c>
      <c r="K52" s="84"/>
      <c r="L52" s="84"/>
      <c r="M52" s="84"/>
      <c r="N52" s="85"/>
      <c r="O52" s="83">
        <v>0</v>
      </c>
      <c r="P52" s="84"/>
      <c r="Q52" s="84"/>
      <c r="R52" s="84"/>
      <c r="S52" s="85"/>
      <c r="T52" s="10"/>
      <c r="V52" s="92" t="s">
        <v>59</v>
      </c>
    </row>
    <row r="53" spans="2:30" s="18" customFormat="1" x14ac:dyDescent="0.25">
      <c r="B53" s="10"/>
      <c r="C53" s="23" t="s">
        <v>65</v>
      </c>
      <c r="D53" s="24"/>
      <c r="E53" s="24"/>
      <c r="F53" s="24"/>
      <c r="G53" s="24"/>
      <c r="H53" s="25"/>
      <c r="I53" s="77">
        <v>200</v>
      </c>
      <c r="J53" s="55">
        <v>0</v>
      </c>
      <c r="K53" s="56"/>
      <c r="L53" s="56"/>
      <c r="M53" s="56"/>
      <c r="N53" s="57"/>
      <c r="O53" s="55">
        <v>0</v>
      </c>
      <c r="P53" s="56"/>
      <c r="Q53" s="56"/>
      <c r="R53" s="56"/>
      <c r="S53" s="57"/>
      <c r="T53" s="10"/>
      <c r="V53" s="92" t="s">
        <v>59</v>
      </c>
      <c r="X53" s="74"/>
      <c r="Y53" s="74"/>
      <c r="Z53" s="74"/>
      <c r="AA53" s="74"/>
      <c r="AB53" s="74"/>
    </row>
    <row r="54" spans="2:30" s="18" customFormat="1" ht="15" customHeight="1" x14ac:dyDescent="0.25">
      <c r="B54" s="10"/>
      <c r="C54" s="23" t="s">
        <v>66</v>
      </c>
      <c r="D54" s="24"/>
      <c r="E54" s="24"/>
      <c r="F54" s="24"/>
      <c r="G54" s="24"/>
      <c r="H54" s="25"/>
      <c r="I54" s="77">
        <v>210</v>
      </c>
      <c r="J54" s="58">
        <f>J48-J49+J50+J51-J52-J53</f>
        <v>1126</v>
      </c>
      <c r="K54" s="59"/>
      <c r="L54" s="59"/>
      <c r="M54" s="59"/>
      <c r="N54" s="60"/>
      <c r="O54" s="58">
        <f>O48-O49+O50+O51-O52-O53</f>
        <v>544</v>
      </c>
      <c r="P54" s="59"/>
      <c r="Q54" s="59"/>
      <c r="R54" s="59"/>
      <c r="S54" s="60"/>
      <c r="T54" s="10"/>
      <c r="V54" s="93"/>
      <c r="W54" s="94" t="str">
        <f>IF(H6="декабрь"," ","≠")</f>
        <v xml:space="preserve"> </v>
      </c>
      <c r="X54" s="94" t="str">
        <f>IF(H6="декабрь"," ",'[1]прил 1'!I67)</f>
        <v xml:space="preserve"> </v>
      </c>
      <c r="Y54" s="95" t="str">
        <f>IF(H6="декабрь"," ","стр.210 гр.3 Отчета ≠ стр.470 гр.3 ББ")</f>
        <v xml:space="preserve"> </v>
      </c>
      <c r="Z54" s="95"/>
      <c r="AA54" s="95"/>
      <c r="AB54" s="95"/>
      <c r="AC54" s="94"/>
      <c r="AD54" s="94"/>
    </row>
    <row r="55" spans="2:30" s="18" customFormat="1" ht="27" customHeight="1" x14ac:dyDescent="0.25">
      <c r="B55" s="10"/>
      <c r="C55" s="23" t="s">
        <v>67</v>
      </c>
      <c r="D55" s="24"/>
      <c r="E55" s="24"/>
      <c r="F55" s="24"/>
      <c r="G55" s="24"/>
      <c r="H55" s="25"/>
      <c r="I55" s="77">
        <v>220</v>
      </c>
      <c r="J55" s="64">
        <v>5711</v>
      </c>
      <c r="K55" s="65"/>
      <c r="L55" s="65"/>
      <c r="M55" s="65"/>
      <c r="N55" s="66"/>
      <c r="O55" s="64">
        <v>0</v>
      </c>
      <c r="P55" s="65"/>
      <c r="Q55" s="65"/>
      <c r="R55" s="65"/>
      <c r="S55" s="66"/>
      <c r="T55" s="10"/>
      <c r="V55" s="53" t="s">
        <v>68</v>
      </c>
      <c r="X55" s="74"/>
      <c r="Y55" s="74"/>
      <c r="Z55" s="74"/>
      <c r="AA55" s="74"/>
      <c r="AB55" s="74"/>
    </row>
    <row r="56" spans="2:30" s="18" customFormat="1" ht="27" customHeight="1" x14ac:dyDescent="0.25">
      <c r="B56" s="10"/>
      <c r="C56" s="23" t="s">
        <v>69</v>
      </c>
      <c r="D56" s="24"/>
      <c r="E56" s="24"/>
      <c r="F56" s="24"/>
      <c r="G56" s="24"/>
      <c r="H56" s="25"/>
      <c r="I56" s="77">
        <v>230</v>
      </c>
      <c r="J56" s="96"/>
      <c r="K56" s="97"/>
      <c r="L56" s="97"/>
      <c r="M56" s="97"/>
      <c r="N56" s="98"/>
      <c r="O56" s="64">
        <v>0</v>
      </c>
      <c r="P56" s="65"/>
      <c r="Q56" s="65"/>
      <c r="R56" s="65"/>
      <c r="S56" s="66"/>
      <c r="T56" s="10"/>
      <c r="V56" s="53"/>
      <c r="X56" s="74"/>
      <c r="Y56" s="74"/>
      <c r="Z56" s="74"/>
      <c r="AA56" s="74"/>
      <c r="AB56" s="74"/>
    </row>
    <row r="57" spans="2:30" s="18" customFormat="1" x14ac:dyDescent="0.25">
      <c r="B57" s="10"/>
      <c r="C57" s="23" t="s">
        <v>70</v>
      </c>
      <c r="D57" s="24"/>
      <c r="E57" s="24"/>
      <c r="F57" s="24"/>
      <c r="G57" s="24"/>
      <c r="H57" s="25"/>
      <c r="I57" s="77">
        <v>240</v>
      </c>
      <c r="J57" s="58">
        <f>J54+J55+J56</f>
        <v>6837</v>
      </c>
      <c r="K57" s="59"/>
      <c r="L57" s="59"/>
      <c r="M57" s="59"/>
      <c r="N57" s="60"/>
      <c r="O57" s="58">
        <f>O54+O55+O56</f>
        <v>544</v>
      </c>
      <c r="P57" s="59"/>
      <c r="Q57" s="59"/>
      <c r="R57" s="59"/>
      <c r="S57" s="60"/>
      <c r="T57" s="10"/>
      <c r="X57" s="74"/>
      <c r="Y57" s="74"/>
      <c r="Z57" s="74"/>
      <c r="AA57" s="74"/>
      <c r="AB57" s="74"/>
    </row>
    <row r="58" spans="2:30" s="18" customFormat="1" x14ac:dyDescent="0.25">
      <c r="B58" s="10"/>
      <c r="C58" s="23" t="s">
        <v>71</v>
      </c>
      <c r="D58" s="24"/>
      <c r="E58" s="24"/>
      <c r="F58" s="24"/>
      <c r="G58" s="24"/>
      <c r="H58" s="25"/>
      <c r="I58" s="77">
        <v>250</v>
      </c>
      <c r="J58" s="64">
        <v>0</v>
      </c>
      <c r="K58" s="65"/>
      <c r="L58" s="65"/>
      <c r="M58" s="65"/>
      <c r="N58" s="66"/>
      <c r="O58" s="64">
        <v>0</v>
      </c>
      <c r="P58" s="65"/>
      <c r="Q58" s="65"/>
      <c r="R58" s="65"/>
      <c r="S58" s="66"/>
      <c r="T58" s="10"/>
      <c r="V58" s="53"/>
      <c r="X58" s="74"/>
      <c r="Y58" s="74"/>
      <c r="Z58" s="74"/>
      <c r="AA58" s="74"/>
      <c r="AB58" s="74"/>
    </row>
    <row r="59" spans="2:30" s="18" customFormat="1" x14ac:dyDescent="0.25">
      <c r="B59" s="10"/>
      <c r="C59" s="23" t="s">
        <v>72</v>
      </c>
      <c r="D59" s="24"/>
      <c r="E59" s="24"/>
      <c r="F59" s="24"/>
      <c r="G59" s="24"/>
      <c r="H59" s="25"/>
      <c r="I59" s="77">
        <v>260</v>
      </c>
      <c r="J59" s="64">
        <v>0</v>
      </c>
      <c r="K59" s="65"/>
      <c r="L59" s="65"/>
      <c r="M59" s="65"/>
      <c r="N59" s="66"/>
      <c r="O59" s="64">
        <v>0</v>
      </c>
      <c r="P59" s="65"/>
      <c r="Q59" s="65"/>
      <c r="R59" s="65"/>
      <c r="S59" s="66"/>
      <c r="T59" s="10"/>
      <c r="V59" s="53"/>
    </row>
    <row r="60" spans="2:30" x14ac:dyDescent="0.25">
      <c r="B60" s="9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2"/>
      <c r="N60" s="21"/>
      <c r="O60" s="21"/>
      <c r="P60" s="21"/>
      <c r="Q60" s="21"/>
      <c r="R60" s="21"/>
      <c r="S60" s="21"/>
      <c r="T60" s="99"/>
    </row>
    <row r="61" spans="2:30" s="1" customFormat="1" x14ac:dyDescent="0.25">
      <c r="B61" s="3"/>
      <c r="C61" s="101" t="s">
        <v>73</v>
      </c>
      <c r="D61" s="101"/>
      <c r="E61" s="11"/>
      <c r="F61" s="102"/>
      <c r="G61" s="102"/>
      <c r="H61" s="102"/>
      <c r="I61" s="11"/>
      <c r="J61" s="102" t="s">
        <v>74</v>
      </c>
      <c r="K61" s="102"/>
      <c r="L61" s="102"/>
      <c r="M61" s="102"/>
      <c r="N61" s="102"/>
      <c r="O61" s="102"/>
      <c r="P61" s="21"/>
      <c r="Q61" s="21"/>
      <c r="R61" s="21"/>
      <c r="S61" s="21"/>
      <c r="T61" s="3"/>
    </row>
    <row r="62" spans="2:30" s="108" customFormat="1" x14ac:dyDescent="0.25">
      <c r="B62" s="103"/>
      <c r="C62" s="104" t="s">
        <v>75</v>
      </c>
      <c r="D62" s="104"/>
      <c r="E62" s="104"/>
      <c r="F62" s="105" t="s">
        <v>76</v>
      </c>
      <c r="G62" s="105"/>
      <c r="H62" s="105"/>
      <c r="I62" s="106"/>
      <c r="J62" s="105" t="s">
        <v>77</v>
      </c>
      <c r="K62" s="105"/>
      <c r="L62" s="105"/>
      <c r="M62" s="105"/>
      <c r="N62" s="105"/>
      <c r="O62" s="105"/>
      <c r="P62" s="107"/>
      <c r="Q62" s="107"/>
      <c r="R62" s="107"/>
      <c r="S62" s="107"/>
      <c r="T62" s="103"/>
    </row>
    <row r="63" spans="2:30" s="1" customFormat="1" ht="13.8" customHeight="1" x14ac:dyDescent="0.25">
      <c r="B63" s="3"/>
      <c r="C63" s="101" t="s">
        <v>78</v>
      </c>
      <c r="D63" s="101"/>
      <c r="E63" s="11"/>
      <c r="F63" s="102"/>
      <c r="G63" s="102"/>
      <c r="H63" s="102"/>
      <c r="I63" s="11"/>
      <c r="J63" s="102" t="s">
        <v>89</v>
      </c>
      <c r="K63" s="102"/>
      <c r="L63" s="102"/>
      <c r="M63" s="102"/>
      <c r="N63" s="102"/>
      <c r="O63" s="102"/>
      <c r="P63" s="21"/>
      <c r="Q63" s="21"/>
      <c r="R63" s="21"/>
      <c r="S63" s="21"/>
      <c r="T63" s="3"/>
    </row>
    <row r="64" spans="2:30" s="1" customFormat="1" x14ac:dyDescent="0.25">
      <c r="B64" s="3"/>
      <c r="C64" s="109"/>
      <c r="D64" s="109"/>
      <c r="E64" s="109"/>
      <c r="F64" s="110" t="s">
        <v>76</v>
      </c>
      <c r="G64" s="110"/>
      <c r="H64" s="110"/>
      <c r="I64" s="111"/>
      <c r="J64" s="110" t="s">
        <v>77</v>
      </c>
      <c r="K64" s="110"/>
      <c r="L64" s="110"/>
      <c r="M64" s="110"/>
      <c r="N64" s="110"/>
      <c r="O64" s="110"/>
      <c r="P64" s="3"/>
      <c r="Q64" s="3"/>
      <c r="R64" s="3"/>
      <c r="S64" s="3"/>
      <c r="T64" s="3"/>
    </row>
    <row r="65" spans="2:20" s="1" customFormat="1" x14ac:dyDescent="0.25">
      <c r="B65" s="3"/>
      <c r="C65" s="115" t="s">
        <v>90</v>
      </c>
      <c r="D65" s="112"/>
      <c r="E65" s="3"/>
      <c r="F65" s="3"/>
      <c r="G65" s="3"/>
      <c r="H65" s="3"/>
      <c r="I65" s="3"/>
      <c r="J65" s="3"/>
      <c r="K65" s="3"/>
      <c r="L65" s="3"/>
      <c r="M65" s="6"/>
      <c r="N65" s="3"/>
      <c r="O65" s="3"/>
      <c r="P65" s="3"/>
      <c r="Q65" s="3"/>
      <c r="R65" s="3"/>
      <c r="S65" s="3"/>
      <c r="T65" s="3"/>
    </row>
    <row r="66" spans="2:20" s="1" customForma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6"/>
      <c r="N66" s="3"/>
      <c r="O66" s="3"/>
      <c r="P66" s="3"/>
      <c r="Q66" s="3"/>
      <c r="R66" s="3"/>
      <c r="S66" s="3"/>
      <c r="T66" s="3"/>
    </row>
    <row r="67" spans="2:20" ht="6" customHeight="1" x14ac:dyDescent="0.25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113"/>
      <c r="N67" s="99"/>
      <c r="O67" s="99"/>
      <c r="P67" s="99"/>
      <c r="Q67" s="99"/>
      <c r="R67" s="99"/>
      <c r="S67" s="99"/>
      <c r="T67" s="99"/>
    </row>
  </sheetData>
  <mergeCells count="164">
    <mergeCell ref="F64:H64"/>
    <mergeCell ref="J64:O64"/>
    <mergeCell ref="C65:D65"/>
    <mergeCell ref="C61:D61"/>
    <mergeCell ref="F61:H61"/>
    <mergeCell ref="J61:O61"/>
    <mergeCell ref="F62:H62"/>
    <mergeCell ref="J62:O62"/>
    <mergeCell ref="C63:D63"/>
    <mergeCell ref="F63:H63"/>
    <mergeCell ref="J63:O63"/>
    <mergeCell ref="C58:H58"/>
    <mergeCell ref="J58:N58"/>
    <mergeCell ref="O58:S58"/>
    <mergeCell ref="C59:H59"/>
    <mergeCell ref="J59:N59"/>
    <mergeCell ref="O59:S59"/>
    <mergeCell ref="C56:H56"/>
    <mergeCell ref="J56:N56"/>
    <mergeCell ref="O56:S56"/>
    <mergeCell ref="C57:H57"/>
    <mergeCell ref="J57:N57"/>
    <mergeCell ref="O57:S57"/>
    <mergeCell ref="C54:H54"/>
    <mergeCell ref="J54:N54"/>
    <mergeCell ref="O54:S54"/>
    <mergeCell ref="Y54:AB54"/>
    <mergeCell ref="C55:H55"/>
    <mergeCell ref="J55:N55"/>
    <mergeCell ref="O55:S55"/>
    <mergeCell ref="C52:H52"/>
    <mergeCell ref="J52:N52"/>
    <mergeCell ref="O52:S52"/>
    <mergeCell ref="C53:H53"/>
    <mergeCell ref="J53:N53"/>
    <mergeCell ref="O53:S53"/>
    <mergeCell ref="C50:H50"/>
    <mergeCell ref="J50:N50"/>
    <mergeCell ref="O50:S50"/>
    <mergeCell ref="C51:H51"/>
    <mergeCell ref="J51:N51"/>
    <mergeCell ref="O51:S51"/>
    <mergeCell ref="C48:H48"/>
    <mergeCell ref="J48:N48"/>
    <mergeCell ref="O48:S48"/>
    <mergeCell ref="C49:H49"/>
    <mergeCell ref="J49:N49"/>
    <mergeCell ref="O49:S49"/>
    <mergeCell ref="C46:H46"/>
    <mergeCell ref="J46:N46"/>
    <mergeCell ref="O46:S46"/>
    <mergeCell ref="C47:H47"/>
    <mergeCell ref="J47:N47"/>
    <mergeCell ref="O47:S47"/>
    <mergeCell ref="C44:H44"/>
    <mergeCell ref="J44:N44"/>
    <mergeCell ref="O44:S44"/>
    <mergeCell ref="C45:H45"/>
    <mergeCell ref="J45:N45"/>
    <mergeCell ref="O45:S45"/>
    <mergeCell ref="C42:H42"/>
    <mergeCell ref="J42:N42"/>
    <mergeCell ref="O42:S42"/>
    <mergeCell ref="C43:H43"/>
    <mergeCell ref="J43:N43"/>
    <mergeCell ref="O43:S43"/>
    <mergeCell ref="C40:H40"/>
    <mergeCell ref="J40:N40"/>
    <mergeCell ref="O40:S40"/>
    <mergeCell ref="C41:H41"/>
    <mergeCell ref="J41:N41"/>
    <mergeCell ref="O41:S41"/>
    <mergeCell ref="C38:H38"/>
    <mergeCell ref="J38:N38"/>
    <mergeCell ref="O38:S38"/>
    <mergeCell ref="C39:H39"/>
    <mergeCell ref="J39:N39"/>
    <mergeCell ref="O39:S39"/>
    <mergeCell ref="C36:H36"/>
    <mergeCell ref="J36:N36"/>
    <mergeCell ref="O36:S36"/>
    <mergeCell ref="C37:H37"/>
    <mergeCell ref="J37:N37"/>
    <mergeCell ref="O37:S37"/>
    <mergeCell ref="C34:H34"/>
    <mergeCell ref="J34:N34"/>
    <mergeCell ref="O34:S34"/>
    <mergeCell ref="C35:H35"/>
    <mergeCell ref="J35:N35"/>
    <mergeCell ref="O35:S35"/>
    <mergeCell ref="C32:H32"/>
    <mergeCell ref="J32:N32"/>
    <mergeCell ref="O32:S32"/>
    <mergeCell ref="C33:H33"/>
    <mergeCell ref="J33:N33"/>
    <mergeCell ref="O33:S33"/>
    <mergeCell ref="C30:H30"/>
    <mergeCell ref="J30:N30"/>
    <mergeCell ref="O30:S30"/>
    <mergeCell ref="C31:H31"/>
    <mergeCell ref="J31:N31"/>
    <mergeCell ref="O31:S31"/>
    <mergeCell ref="C28:H28"/>
    <mergeCell ref="J28:N28"/>
    <mergeCell ref="O28:S28"/>
    <mergeCell ref="C29:H29"/>
    <mergeCell ref="J29:N29"/>
    <mergeCell ref="O29:S29"/>
    <mergeCell ref="C26:H26"/>
    <mergeCell ref="J26:N26"/>
    <mergeCell ref="O26:S26"/>
    <mergeCell ref="C27:H27"/>
    <mergeCell ref="J27:N27"/>
    <mergeCell ref="O27:S27"/>
    <mergeCell ref="C24:H24"/>
    <mergeCell ref="J24:N24"/>
    <mergeCell ref="O24:S24"/>
    <mergeCell ref="C25:H25"/>
    <mergeCell ref="J25:N25"/>
    <mergeCell ref="O25:S25"/>
    <mergeCell ref="C22:H22"/>
    <mergeCell ref="J22:N22"/>
    <mergeCell ref="O22:S22"/>
    <mergeCell ref="C23:H23"/>
    <mergeCell ref="J23:N23"/>
    <mergeCell ref="O23:S23"/>
    <mergeCell ref="C20:H20"/>
    <mergeCell ref="J20:N20"/>
    <mergeCell ref="O20:S20"/>
    <mergeCell ref="C21:H21"/>
    <mergeCell ref="J21:N21"/>
    <mergeCell ref="O21:S21"/>
    <mergeCell ref="C18:H18"/>
    <mergeCell ref="J18:N18"/>
    <mergeCell ref="O18:S18"/>
    <mergeCell ref="C19:H19"/>
    <mergeCell ref="J19:N19"/>
    <mergeCell ref="O19:S19"/>
    <mergeCell ref="C14:E14"/>
    <mergeCell ref="F14:S14"/>
    <mergeCell ref="C16:H17"/>
    <mergeCell ref="I16:I17"/>
    <mergeCell ref="K16:L16"/>
    <mergeCell ref="P16:Q16"/>
    <mergeCell ref="J17:N17"/>
    <mergeCell ref="O17:S17"/>
    <mergeCell ref="C11:E11"/>
    <mergeCell ref="F11:S11"/>
    <mergeCell ref="C12:E12"/>
    <mergeCell ref="F12:S12"/>
    <mergeCell ref="C13:E13"/>
    <mergeCell ref="F13:S13"/>
    <mergeCell ref="C8:E8"/>
    <mergeCell ref="F8:S8"/>
    <mergeCell ref="C9:E9"/>
    <mergeCell ref="F9:S9"/>
    <mergeCell ref="C10:E10"/>
    <mergeCell ref="F10:S10"/>
    <mergeCell ref="K3:S3"/>
    <mergeCell ref="Q4:S4"/>
    <mergeCell ref="C5:S5"/>
    <mergeCell ref="H6:I6"/>
    <mergeCell ref="J6:N6"/>
    <mergeCell ref="C7:I7"/>
  </mergeCells>
  <conditionalFormatting sqref="W54:AB54">
    <cfRule type="expression" dxfId="0" priority="1" stopIfTrue="1">
      <formula>$J$54&lt;&gt;$X$54</formula>
    </cfRule>
  </conditionalFormatting>
  <pageMargins left="1.1023622047244095" right="0.19685039370078741" top="0.31496062992125984" bottom="0.31496062992125984" header="0.27559055118110237" footer="0.27559055118110237"/>
  <pageSetup paperSize="9" scale="94" fitToHeight="4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прил 2</vt:lpstr>
      <vt:lpstr>'прил 2'!Область_печати</vt:lpstr>
      <vt:lpstr>п2</vt:lpstr>
      <vt:lpstr>п2чистВсеДанные</vt:lpstr>
      <vt:lpstr>п2чистТек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2023-04-18T11:32:48Z</dcterms:created>
  <dcterms:modified xsi:type="dcterms:W3CDTF">2023-04-18T11:37:02Z</dcterms:modified>
</cp:coreProperties>
</file>